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adialsarhan/Desktop/GS class/"/>
    </mc:Choice>
  </mc:AlternateContent>
  <xr:revisionPtr revIDLastSave="0" documentId="13_ncr:1_{BBF2F54F-FB56-E94E-A1E4-40E0DD621072}" xr6:coauthVersionLast="47" xr6:coauthVersionMax="47" xr10:uidLastSave="{00000000-0000-0000-0000-000000000000}"/>
  <bookViews>
    <workbookView xWindow="28800" yWindow="-3120" windowWidth="38400" windowHeight="21120" activeTab="4" xr2:uid="{BD3B33BA-5684-5E4B-8FFB-B7F3CD5D1D7C}"/>
  </bookViews>
  <sheets>
    <sheet name="Aspergillus" sheetId="2" r:id="rId1"/>
    <sheet name="Candida albicans" sheetId="3" r:id="rId2"/>
    <sheet name="Escherichia coli" sheetId="4" r:id="rId3"/>
    <sheet name="Pseudomonas aeruginosa" sheetId="1" r:id="rId4"/>
    <sheet name="Staphylococcus aureu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4" l="1"/>
  <c r="I6" i="4"/>
  <c r="C2" i="5" a="1"/>
  <c r="C2" i="5" s="1"/>
  <c r="G2" i="5" s="1" a="1"/>
  <c r="I8" i="5" s="1"/>
  <c r="C2" i="4" a="1"/>
  <c r="C2" i="4" s="1"/>
  <c r="G2" i="4" s="1" a="1"/>
  <c r="C2" i="3" a="1"/>
  <c r="C2" i="3" s="1"/>
  <c r="G2" i="3" s="1" a="1"/>
  <c r="C2" i="2" a="1"/>
  <c r="C2" i="2" s="1"/>
  <c r="G2" i="2" s="1" a="1"/>
  <c r="C2" i="1" a="1"/>
  <c r="C2" i="1" s="1"/>
  <c r="G2" i="1" s="1" a="1"/>
  <c r="G2" i="1" s="1"/>
  <c r="H2" i="1" s="1" a="1"/>
  <c r="H2" i="1" s="1"/>
  <c r="I12" i="5" l="1"/>
  <c r="I13" i="1"/>
  <c r="J13" i="1"/>
  <c r="G2" i="5"/>
  <c r="I13" i="5"/>
  <c r="I9" i="5"/>
  <c r="I4" i="5"/>
  <c r="I15" i="5"/>
  <c r="I6" i="5"/>
  <c r="I14" i="5"/>
  <c r="I10" i="5"/>
  <c r="I5" i="5"/>
  <c r="I16" i="5"/>
  <c r="I11" i="5"/>
  <c r="I7" i="5"/>
  <c r="I3" i="5"/>
  <c r="I12" i="4"/>
  <c r="I5" i="4"/>
  <c r="G2" i="4"/>
  <c r="I15" i="4"/>
  <c r="I11" i="4"/>
  <c r="I9" i="4"/>
  <c r="I4" i="4"/>
  <c r="I13" i="4"/>
  <c r="I7" i="4"/>
  <c r="I14" i="4"/>
  <c r="I10" i="4"/>
  <c r="I8" i="4"/>
  <c r="I3" i="4"/>
  <c r="I12" i="3"/>
  <c r="I6" i="3"/>
  <c r="I11" i="3"/>
  <c r="I9" i="3"/>
  <c r="I5" i="3"/>
  <c r="G2" i="3"/>
  <c r="I14" i="3"/>
  <c r="I10" i="3"/>
  <c r="I8" i="3"/>
  <c r="I4" i="3"/>
  <c r="I13" i="3"/>
  <c r="I7" i="3"/>
  <c r="I3" i="3"/>
  <c r="I12" i="2"/>
  <c r="I10" i="2"/>
  <c r="I16" i="2"/>
  <c r="I11" i="2"/>
  <c r="I6" i="2"/>
  <c r="I3" i="2"/>
  <c r="I9" i="2"/>
  <c r="I15" i="2"/>
  <c r="I14" i="2"/>
  <c r="I8" i="2"/>
  <c r="I5" i="2"/>
  <c r="G2" i="2"/>
  <c r="I17" i="2"/>
  <c r="I13" i="2"/>
  <c r="I7" i="2"/>
  <c r="I4" i="2"/>
  <c r="I3" i="1"/>
  <c r="I2" i="1"/>
  <c r="J17" i="1"/>
  <c r="I14" i="1"/>
  <c r="I12" i="1"/>
  <c r="I7" i="1"/>
  <c r="I11" i="1"/>
  <c r="I17" i="1"/>
  <c r="I6" i="1"/>
  <c r="I5" i="1"/>
  <c r="I4" i="1"/>
  <c r="I10" i="1"/>
  <c r="I16" i="1"/>
  <c r="I9" i="1"/>
  <c r="I15" i="1"/>
  <c r="I8" i="1"/>
  <c r="I2" i="5" l="1"/>
  <c r="H2" i="5" a="1"/>
  <c r="H2" i="4" a="1"/>
  <c r="I2" i="4"/>
  <c r="I2" i="3"/>
  <c r="H2" i="3" a="1"/>
  <c r="I2" i="2"/>
  <c r="H2" i="2" a="1"/>
  <c r="J8" i="1"/>
  <c r="J7" i="1"/>
  <c r="J12" i="1"/>
  <c r="J14" i="1"/>
  <c r="J6" i="1"/>
  <c r="J4" i="1"/>
  <c r="J15" i="1"/>
  <c r="J10" i="1"/>
  <c r="J5" i="1"/>
  <c r="J2" i="1"/>
  <c r="J3" i="1"/>
  <c r="J9" i="1"/>
  <c r="J11" i="1"/>
  <c r="J16" i="1"/>
  <c r="J8" i="5" l="1"/>
  <c r="J12" i="5"/>
  <c r="J13" i="5"/>
  <c r="J9" i="5"/>
  <c r="J4" i="5"/>
  <c r="J6" i="5"/>
  <c r="J14" i="5"/>
  <c r="J10" i="5"/>
  <c r="J5" i="5"/>
  <c r="H2" i="5"/>
  <c r="J2" i="5" s="1"/>
  <c r="J16" i="5"/>
  <c r="J11" i="5"/>
  <c r="J7" i="5"/>
  <c r="J3" i="5"/>
  <c r="J15" i="5"/>
  <c r="J12" i="4"/>
  <c r="J5" i="4"/>
  <c r="H2" i="4"/>
  <c r="J2" i="4" s="1"/>
  <c r="J15" i="4"/>
  <c r="J11" i="4"/>
  <c r="J9" i="4"/>
  <c r="J4" i="4"/>
  <c r="J10" i="4"/>
  <c r="J8" i="4"/>
  <c r="J3" i="4"/>
  <c r="J14" i="4"/>
  <c r="J13" i="4"/>
  <c r="J7" i="4"/>
  <c r="J13" i="3"/>
  <c r="J7" i="3"/>
  <c r="J3" i="3"/>
  <c r="J12" i="3"/>
  <c r="J6" i="3"/>
  <c r="J11" i="3"/>
  <c r="J9" i="3"/>
  <c r="J5" i="3"/>
  <c r="H2" i="3"/>
  <c r="J2" i="3" s="1"/>
  <c r="J14" i="3"/>
  <c r="J10" i="3"/>
  <c r="J8" i="3"/>
  <c r="J4" i="3"/>
  <c r="J12" i="2"/>
  <c r="J10" i="2"/>
  <c r="J16" i="2"/>
  <c r="J11" i="2"/>
  <c r="J6" i="2"/>
  <c r="J3" i="2"/>
  <c r="J14" i="2"/>
  <c r="J5" i="2"/>
  <c r="J8" i="2"/>
  <c r="H2" i="2"/>
  <c r="J2" i="2" s="1"/>
  <c r="J17" i="2"/>
  <c r="J13" i="2"/>
  <c r="J7" i="2"/>
  <c r="J4" i="2"/>
  <c r="J15" i="2"/>
  <c r="J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<sst xmlns="http://schemas.openxmlformats.org/spreadsheetml/2006/main" count="159" uniqueCount="36">
  <si>
    <t>Preservative</t>
  </si>
  <si>
    <t>Benzoic acid</t>
  </si>
  <si>
    <t>Sorbic acid</t>
  </si>
  <si>
    <t>Gluconolactone</t>
  </si>
  <si>
    <t>Rosemary oil</t>
  </si>
  <si>
    <t>Willow bark extract</t>
  </si>
  <si>
    <t>ε-poly-L-lysine</t>
  </si>
  <si>
    <t>Nisin</t>
  </si>
  <si>
    <t>Max concentration (%)</t>
  </si>
  <si>
    <t>MIT</t>
  </si>
  <si>
    <t>Phenoxyethanol</t>
  </si>
  <si>
    <t>Capryl hydroxamic acid</t>
  </si>
  <si>
    <t>Sorbic hydroxamic acid</t>
  </si>
  <si>
    <t>Sorbitan caprylate</t>
  </si>
  <si>
    <t>Propyl gallate</t>
  </si>
  <si>
    <t>Ethylhexyl glycerin</t>
  </si>
  <si>
    <t>Caprylyl glycol</t>
  </si>
  <si>
    <t>Benzyl alcohol</t>
  </si>
  <si>
    <t>Phenethyl alcohol</t>
  </si>
  <si>
    <t>Phenylpropanol</t>
  </si>
  <si>
    <t>Max concentration (ppm)</t>
  </si>
  <si>
    <t>sym log</t>
  </si>
  <si>
    <t>sym log normalized</t>
  </si>
  <si>
    <t xml:space="preserve">Safety index </t>
  </si>
  <si>
    <t xml:space="preserve">PE normalized Safety index </t>
  </si>
  <si>
    <t>Species</t>
  </si>
  <si>
    <r>
      <t>MIC in ppm (</t>
    </r>
    <r>
      <rPr>
        <b/>
        <i/>
        <sz val="12"/>
        <color theme="1"/>
        <rFont val="Aptos Narrow"/>
        <scheme val="minor"/>
      </rPr>
      <t>Aspergillus spp.</t>
    </r>
    <r>
      <rPr>
        <b/>
        <sz val="12"/>
        <color theme="1"/>
        <rFont val="Aptos Narrow"/>
        <scheme val="minor"/>
      </rPr>
      <t>)</t>
    </r>
  </si>
  <si>
    <t>A. flavus</t>
  </si>
  <si>
    <t>A. niger</t>
  </si>
  <si>
    <t>A. brasiliensis</t>
  </si>
  <si>
    <r>
      <t>MIC in ppm (</t>
    </r>
    <r>
      <rPr>
        <b/>
        <i/>
        <sz val="12"/>
        <color theme="1"/>
        <rFont val="Aptos Narrow"/>
        <scheme val="minor"/>
      </rPr>
      <t>Candida albicans</t>
    </r>
    <r>
      <rPr>
        <b/>
        <sz val="12"/>
        <color theme="1"/>
        <rFont val="Aptos Narrow"/>
        <scheme val="minor"/>
      </rPr>
      <t>)</t>
    </r>
  </si>
  <si>
    <t>avg. of 2 data points</t>
  </si>
  <si>
    <r>
      <t>MIC in ppm (</t>
    </r>
    <r>
      <rPr>
        <b/>
        <i/>
        <sz val="12"/>
        <color theme="1"/>
        <rFont val="Aptos Narrow"/>
        <scheme val="minor"/>
      </rPr>
      <t>Escherichia coli</t>
    </r>
    <r>
      <rPr>
        <b/>
        <sz val="12"/>
        <color theme="1"/>
        <rFont val="Aptos Narrow"/>
        <scheme val="minor"/>
      </rPr>
      <t>)</t>
    </r>
  </si>
  <si>
    <r>
      <t>MIC in ppm (</t>
    </r>
    <r>
      <rPr>
        <b/>
        <i/>
        <sz val="12"/>
        <color theme="1"/>
        <rFont val="Aptos Narrow"/>
        <scheme val="minor"/>
      </rPr>
      <t>Pseudomonas aeruginosa</t>
    </r>
    <r>
      <rPr>
        <b/>
        <sz val="12"/>
        <color theme="1"/>
        <rFont val="Aptos Narrow"/>
        <scheme val="minor"/>
      </rPr>
      <t>)</t>
    </r>
  </si>
  <si>
    <t>avg of 2 data points</t>
  </si>
  <si>
    <t>MIC in ppm (Staphylococcus aureus)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</si>
</sst>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i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0"/>
          <a:lstStyle/>
          <a:p>
            <a:pPr>
              <a:defRPr sz="1400" b="0" i="0" u="none" strike="noStrike" kern="1200" cap="none" spc="2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Preservative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safety index against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 i="1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Aspergillus spp.</a:t>
            </a:r>
          </a:p>
          <a:p>
            <a:pPr>
              <a:defRPr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r>
              <a:rPr lang="en-US" sz="1000" i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(Normalized to phenoxyethanol, SI = 6.67)</a:t>
            </a:r>
          </a:p>
        </c:rich>
      </c:tx>
      <c:layout>
        <c:manualLayout>
          <c:xMode val="edge"/>
          <c:yMode val="edge"/>
          <c:x val="0.22305764850414381"/>
          <c:y val="1.38452967962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1400" b="0" i="0" u="none" strike="noStrike" kern="1200" cap="none" spc="20" baseline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Aspergillus!$A$2:$A$17</c:f>
              <c:strCache>
                <c:ptCount val="16"/>
                <c:pt idx="0">
                  <c:v>Phenoxyethanol</c:v>
                </c:pt>
                <c:pt idx="1">
                  <c:v>MIT</c:v>
                </c:pt>
                <c:pt idx="2">
                  <c:v>Benzoic acid</c:v>
                </c:pt>
                <c:pt idx="3">
                  <c:v>Sorbic acid</c:v>
                </c:pt>
                <c:pt idx="4">
                  <c:v>Rosemary oil</c:v>
                </c:pt>
                <c:pt idx="5">
                  <c:v>ε-poly-L-lysine</c:v>
                </c:pt>
                <c:pt idx="6">
                  <c:v>Nisin</c:v>
                </c:pt>
                <c:pt idx="7">
                  <c:v>Capryl hydroxamic acid</c:v>
                </c:pt>
                <c:pt idx="8">
                  <c:v>Sorbic hydroxamic acid</c:v>
                </c:pt>
                <c:pt idx="9">
                  <c:v>Propyl gallate</c:v>
                </c:pt>
                <c:pt idx="10">
                  <c:v>Sorbitan caprylate</c:v>
                </c:pt>
                <c:pt idx="11">
                  <c:v>Ethylhexyl glycerin</c:v>
                </c:pt>
                <c:pt idx="12">
                  <c:v>Caprylyl glycol</c:v>
                </c:pt>
                <c:pt idx="13">
                  <c:v>Benzyl alcohol</c:v>
                </c:pt>
                <c:pt idx="14">
                  <c:v>Phenethyl alcohol</c:v>
                </c:pt>
                <c:pt idx="15">
                  <c:v>Phenylpropanol</c:v>
                </c:pt>
              </c:strCache>
            </c:strRef>
          </c:cat>
          <c:val>
            <c:numRef>
              <c:f>Aspergillus!$J$2:$J$17</c:f>
              <c:numCache>
                <c:formatCode>General</c:formatCode>
                <c:ptCount val="16"/>
                <c:pt idx="0">
                  <c:v>0</c:v>
                </c:pt>
                <c:pt idx="1">
                  <c:v>-0.2980767161783478</c:v>
                </c:pt>
                <c:pt idx="2">
                  <c:v>0.47712125471966244</c:v>
                </c:pt>
                <c:pt idx="3">
                  <c:v>0.47712125471966244</c:v>
                </c:pt>
                <c:pt idx="4">
                  <c:v>0.47712125471966244</c:v>
                </c:pt>
                <c:pt idx="5">
                  <c:v>-0.2944662261615929</c:v>
                </c:pt>
                <c:pt idx="6">
                  <c:v>-0.23044892137827391</c:v>
                </c:pt>
                <c:pt idx="7">
                  <c:v>0.65321251377534373</c:v>
                </c:pt>
                <c:pt idx="8">
                  <c:v>-0.23044892137827391</c:v>
                </c:pt>
                <c:pt idx="9">
                  <c:v>-0.26717172840301384</c:v>
                </c:pt>
                <c:pt idx="10">
                  <c:v>1.3521825181113625</c:v>
                </c:pt>
                <c:pt idx="11">
                  <c:v>0</c:v>
                </c:pt>
                <c:pt idx="12">
                  <c:v>0.17609125905568124</c:v>
                </c:pt>
                <c:pt idx="13">
                  <c:v>1.5114492834995557</c:v>
                </c:pt>
                <c:pt idx="14">
                  <c:v>0.57403126772771884</c:v>
                </c:pt>
                <c:pt idx="15">
                  <c:v>-0.1903316981702915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E-A54B-8E9A-3C525A95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17696"/>
        <c:axId val="1145219408"/>
      </c:barChart>
      <c:catAx>
        <c:axId val="1145217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9408"/>
        <c:crossesAt val="0"/>
        <c:auto val="1"/>
        <c:lblAlgn val="ctr"/>
        <c:lblOffset val="0"/>
        <c:tickLblSkip val="1"/>
        <c:noMultiLvlLbl val="0"/>
      </c:catAx>
      <c:valAx>
        <c:axId val="1145219408"/>
        <c:scaling>
          <c:orientation val="minMax"/>
          <c:min val="-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0"/>
          <a:lstStyle/>
          <a:p>
            <a:pPr>
              <a:defRPr sz="1400" b="0" i="0" u="none" strike="noStrike" kern="1200" cap="none" spc="2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Preservative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safety index against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 i="1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Aspergillus spp.</a:t>
            </a:r>
          </a:p>
        </c:rich>
      </c:tx>
      <c:layout>
        <c:manualLayout>
          <c:xMode val="edge"/>
          <c:yMode val="edge"/>
          <c:x val="0.22305764850414381"/>
          <c:y val="1.38452967962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1400" b="0" i="0" u="none" strike="noStrike" kern="1200" cap="none" spc="20" baseline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Aspergillus!$A$2:$A$17</c:f>
              <c:strCache>
                <c:ptCount val="16"/>
                <c:pt idx="0">
                  <c:v>Phenoxyethanol</c:v>
                </c:pt>
                <c:pt idx="1">
                  <c:v>MIT</c:v>
                </c:pt>
                <c:pt idx="2">
                  <c:v>Benzoic acid</c:v>
                </c:pt>
                <c:pt idx="3">
                  <c:v>Sorbic acid</c:v>
                </c:pt>
                <c:pt idx="4">
                  <c:v>Rosemary oil</c:v>
                </c:pt>
                <c:pt idx="5">
                  <c:v>ε-poly-L-lysine</c:v>
                </c:pt>
                <c:pt idx="6">
                  <c:v>Nisin</c:v>
                </c:pt>
                <c:pt idx="7">
                  <c:v>Capryl hydroxamic acid</c:v>
                </c:pt>
                <c:pt idx="8">
                  <c:v>Sorbic hydroxamic acid</c:v>
                </c:pt>
                <c:pt idx="9">
                  <c:v>Propyl gallate</c:v>
                </c:pt>
                <c:pt idx="10">
                  <c:v>Sorbitan caprylate</c:v>
                </c:pt>
                <c:pt idx="11">
                  <c:v>Ethylhexyl glycerin</c:v>
                </c:pt>
                <c:pt idx="12">
                  <c:v>Caprylyl glycol</c:v>
                </c:pt>
                <c:pt idx="13">
                  <c:v>Benzyl alcohol</c:v>
                </c:pt>
                <c:pt idx="14">
                  <c:v>Phenethyl alcohol</c:v>
                </c:pt>
                <c:pt idx="15">
                  <c:v>Phenylpropanol</c:v>
                </c:pt>
              </c:strCache>
            </c:strRef>
          </c:cat>
          <c:val>
            <c:numRef>
              <c:f>Aspergillus!$I$2:$I$17</c:f>
              <c:numCache>
                <c:formatCode>General</c:formatCode>
                <c:ptCount val="16"/>
                <c:pt idx="0">
                  <c:v>0.82390874094431876</c:v>
                </c:pt>
                <c:pt idx="1">
                  <c:v>-0.28095117417769638</c:v>
                </c:pt>
                <c:pt idx="2">
                  <c:v>1.3010299956639813</c:v>
                </c:pt>
                <c:pt idx="3">
                  <c:v>1.3010299956639813</c:v>
                </c:pt>
                <c:pt idx="4">
                  <c:v>1.3010299956639813</c:v>
                </c:pt>
                <c:pt idx="5">
                  <c:v>-0.25527250510330607</c:v>
                </c:pt>
                <c:pt idx="6">
                  <c:v>0.3010299956639812</c:v>
                </c:pt>
                <c:pt idx="7">
                  <c:v>1.4771212547196624</c:v>
                </c:pt>
                <c:pt idx="8">
                  <c:v>0.3010299956639812</c:v>
                </c:pt>
                <c:pt idx="9">
                  <c:v>0</c:v>
                </c:pt>
                <c:pt idx="10">
                  <c:v>2.1760912590556813</c:v>
                </c:pt>
                <c:pt idx="11">
                  <c:v>0.82390874094431876</c:v>
                </c:pt>
                <c:pt idx="12">
                  <c:v>1</c:v>
                </c:pt>
                <c:pt idx="13">
                  <c:v>2.3353580244438743</c:v>
                </c:pt>
                <c:pt idx="14">
                  <c:v>1.3979400086720377</c:v>
                </c:pt>
                <c:pt idx="15">
                  <c:v>0.47712125471966244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E-2349-A391-1B665B07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17696"/>
        <c:axId val="1145219408"/>
      </c:barChart>
      <c:catAx>
        <c:axId val="1145217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9408"/>
        <c:crossesAt val="0"/>
        <c:auto val="1"/>
        <c:lblAlgn val="ctr"/>
        <c:lblOffset val="0"/>
        <c:tickLblSkip val="1"/>
        <c:noMultiLvlLbl val="0"/>
      </c:catAx>
      <c:valAx>
        <c:axId val="1145219408"/>
        <c:scaling>
          <c:orientation val="minMax"/>
          <c:min val="-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0"/>
          <a:lstStyle/>
          <a:p>
            <a:pPr>
              <a:defRPr sz="1400" b="0" i="0" u="none" strike="noStrike" kern="1200" cap="none" spc="2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Preservative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safety index against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 i="1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Candida albicans</a:t>
            </a:r>
          </a:p>
          <a:p>
            <a:pPr>
              <a:defRPr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r>
              <a:rPr lang="en-US" sz="1000" i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(Normalized to phenoxyethanol, SI = 5)</a:t>
            </a:r>
          </a:p>
        </c:rich>
      </c:tx>
      <c:layout>
        <c:manualLayout>
          <c:xMode val="edge"/>
          <c:yMode val="edge"/>
          <c:x val="0.22305764850414381"/>
          <c:y val="1.38452967962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1400" b="0" i="0" u="none" strike="noStrike" kern="1200" cap="none" spc="20" baseline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'Candida albicans'!$A$2:$A$14</c:f>
              <c:strCache>
                <c:ptCount val="13"/>
                <c:pt idx="0">
                  <c:v>Phenoxyethanol</c:v>
                </c:pt>
                <c:pt idx="1">
                  <c:v>MIT</c:v>
                </c:pt>
                <c:pt idx="2">
                  <c:v>Benzoic acid</c:v>
                </c:pt>
                <c:pt idx="3">
                  <c:v>Sorbic acid</c:v>
                </c:pt>
                <c:pt idx="4">
                  <c:v>Rosemary oil</c:v>
                </c:pt>
                <c:pt idx="5">
                  <c:v>ε-poly-L-lysine</c:v>
                </c:pt>
                <c:pt idx="6">
                  <c:v>Nisin</c:v>
                </c:pt>
                <c:pt idx="7">
                  <c:v>Capryl hydroxamic acid</c:v>
                </c:pt>
                <c:pt idx="8">
                  <c:v>Sorbitan caprylate</c:v>
                </c:pt>
                <c:pt idx="9">
                  <c:v>Ethylhexyl glycerin</c:v>
                </c:pt>
                <c:pt idx="10">
                  <c:v>Caprylyl glycol</c:v>
                </c:pt>
                <c:pt idx="11">
                  <c:v>Benzyl alcohol</c:v>
                </c:pt>
                <c:pt idx="12">
                  <c:v>Phenethyl alcohol</c:v>
                </c:pt>
              </c:strCache>
            </c:strRef>
          </c:cat>
          <c:val>
            <c:numRef>
              <c:f>'Candida albicans'!$J$2:$J$14</c:f>
              <c:numCache>
                <c:formatCode>General</c:formatCode>
                <c:ptCount val="13"/>
                <c:pt idx="0">
                  <c:v>0</c:v>
                </c:pt>
                <c:pt idx="1">
                  <c:v>0.77815125038364363</c:v>
                </c:pt>
                <c:pt idx="2">
                  <c:v>1.9030899869919435</c:v>
                </c:pt>
                <c:pt idx="3">
                  <c:v>0.6020599913279624</c:v>
                </c:pt>
                <c:pt idx="4">
                  <c:v>-0.27106677228653797</c:v>
                </c:pt>
                <c:pt idx="5">
                  <c:v>-0.28938601450027351</c:v>
                </c:pt>
                <c:pt idx="6">
                  <c:v>1.8239087409443187</c:v>
                </c:pt>
                <c:pt idx="7">
                  <c:v>0.27300127206373764</c:v>
                </c:pt>
                <c:pt idx="8">
                  <c:v>7.9181246047624818E-2</c:v>
                </c:pt>
                <c:pt idx="9">
                  <c:v>0.1249387366083</c:v>
                </c:pt>
                <c:pt idx="10">
                  <c:v>0</c:v>
                </c:pt>
                <c:pt idx="11">
                  <c:v>1.9374180157718368</c:v>
                </c:pt>
                <c:pt idx="12">
                  <c:v>0.3979400086720376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D-B144-83B3-EBBA197B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17696"/>
        <c:axId val="1145219408"/>
      </c:barChart>
      <c:catAx>
        <c:axId val="1145217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9408"/>
        <c:crossesAt val="0"/>
        <c:auto val="1"/>
        <c:lblAlgn val="ctr"/>
        <c:lblOffset val="0"/>
        <c:tickLblSkip val="1"/>
        <c:noMultiLvlLbl val="0"/>
      </c:catAx>
      <c:valAx>
        <c:axId val="1145219408"/>
        <c:scaling>
          <c:orientation val="minMax"/>
          <c:min val="-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0"/>
          <a:lstStyle/>
          <a:p>
            <a:pPr>
              <a:defRPr sz="1400" b="0" i="0" u="none" strike="noStrike" kern="1200" cap="none" spc="2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Preservative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safety index against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 i="1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Candida albicans</a:t>
            </a:r>
          </a:p>
        </c:rich>
      </c:tx>
      <c:layout>
        <c:manualLayout>
          <c:xMode val="edge"/>
          <c:yMode val="edge"/>
          <c:x val="0.22305764850414381"/>
          <c:y val="1.38452967962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1400" b="0" i="0" u="none" strike="noStrike" kern="1200" cap="none" spc="20" baseline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'Candida albicans'!$A$2:$A$14</c:f>
              <c:strCache>
                <c:ptCount val="13"/>
                <c:pt idx="0">
                  <c:v>Phenoxyethanol</c:v>
                </c:pt>
                <c:pt idx="1">
                  <c:v>MIT</c:v>
                </c:pt>
                <c:pt idx="2">
                  <c:v>Benzoic acid</c:v>
                </c:pt>
                <c:pt idx="3">
                  <c:v>Sorbic acid</c:v>
                </c:pt>
                <c:pt idx="4">
                  <c:v>Rosemary oil</c:v>
                </c:pt>
                <c:pt idx="5">
                  <c:v>ε-poly-L-lysine</c:v>
                </c:pt>
                <c:pt idx="6">
                  <c:v>Nisin</c:v>
                </c:pt>
                <c:pt idx="7">
                  <c:v>Capryl hydroxamic acid</c:v>
                </c:pt>
                <c:pt idx="8">
                  <c:v>Sorbitan caprylate</c:v>
                </c:pt>
                <c:pt idx="9">
                  <c:v>Ethylhexyl glycerin</c:v>
                </c:pt>
                <c:pt idx="10">
                  <c:v>Caprylyl glycol</c:v>
                </c:pt>
                <c:pt idx="11">
                  <c:v>Benzyl alcohol</c:v>
                </c:pt>
                <c:pt idx="12">
                  <c:v>Phenethyl alcohol</c:v>
                </c:pt>
              </c:strCache>
            </c:strRef>
          </c:cat>
          <c:val>
            <c:numRef>
              <c:f>'Candida albicans'!$I$2:$I$14</c:f>
              <c:numCache>
                <c:formatCode>General</c:formatCode>
                <c:ptCount val="13"/>
                <c:pt idx="0">
                  <c:v>0.69897000433601886</c:v>
                </c:pt>
                <c:pt idx="1">
                  <c:v>1.4771212547196624</c:v>
                </c:pt>
                <c:pt idx="2">
                  <c:v>2.6020599913279625</c:v>
                </c:pt>
                <c:pt idx="3">
                  <c:v>1.3010299956639813</c:v>
                </c:pt>
                <c:pt idx="4">
                  <c:v>-0.1249387366083</c:v>
                </c:pt>
                <c:pt idx="5">
                  <c:v>-0.2394120395384349</c:v>
                </c:pt>
                <c:pt idx="6">
                  <c:v>2.5228787452803374</c:v>
                </c:pt>
                <c:pt idx="7">
                  <c:v>0.97197127639975645</c:v>
                </c:pt>
                <c:pt idx="8">
                  <c:v>0.77815125038364363</c:v>
                </c:pt>
                <c:pt idx="9">
                  <c:v>0.82390874094431876</c:v>
                </c:pt>
                <c:pt idx="10">
                  <c:v>0.69897000433601886</c:v>
                </c:pt>
                <c:pt idx="11">
                  <c:v>2.6363880201078556</c:v>
                </c:pt>
                <c:pt idx="12">
                  <c:v>1.0969100130080565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D-E848-9C86-5B252FA8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17696"/>
        <c:axId val="1145219408"/>
      </c:barChart>
      <c:catAx>
        <c:axId val="1145217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9408"/>
        <c:crossesAt val="0"/>
        <c:auto val="1"/>
        <c:lblAlgn val="ctr"/>
        <c:lblOffset val="0"/>
        <c:tickLblSkip val="1"/>
        <c:noMultiLvlLbl val="0"/>
      </c:catAx>
      <c:valAx>
        <c:axId val="1145219408"/>
        <c:scaling>
          <c:orientation val="minMax"/>
          <c:min val="-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0"/>
          <a:lstStyle/>
          <a:p>
            <a:pPr>
              <a:defRPr sz="1400" b="0" i="0" u="none" strike="noStrike" kern="1200" cap="none" spc="2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Preservative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safety index against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 i="1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Eschericia coli</a:t>
            </a:r>
          </a:p>
          <a:p>
            <a:pPr>
              <a:defRPr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r>
              <a:rPr lang="en-US" sz="1000" i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(Normalized to phenoxyethanol, SI = 4)</a:t>
            </a:r>
          </a:p>
        </c:rich>
      </c:tx>
      <c:layout>
        <c:manualLayout>
          <c:xMode val="edge"/>
          <c:yMode val="edge"/>
          <c:x val="0.22305764850414381"/>
          <c:y val="1.38452967962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1400" b="0" i="0" u="none" strike="noStrike" kern="1200" cap="none" spc="20" baseline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'Escherichia coli'!$A$2:$A$15</c:f>
              <c:strCache>
                <c:ptCount val="14"/>
                <c:pt idx="0">
                  <c:v>Phenoxyethanol</c:v>
                </c:pt>
                <c:pt idx="1">
                  <c:v>MIT</c:v>
                </c:pt>
                <c:pt idx="2">
                  <c:v>Benzoic acid</c:v>
                </c:pt>
                <c:pt idx="3">
                  <c:v>Sorbic acid</c:v>
                </c:pt>
                <c:pt idx="4">
                  <c:v>Gluconolactone</c:v>
                </c:pt>
                <c:pt idx="5">
                  <c:v>Rosemary oil</c:v>
                </c:pt>
                <c:pt idx="6">
                  <c:v>ε-poly-L-lysine</c:v>
                </c:pt>
                <c:pt idx="7">
                  <c:v>Nisin</c:v>
                </c:pt>
                <c:pt idx="8">
                  <c:v>Propyl gallate</c:v>
                </c:pt>
                <c:pt idx="9">
                  <c:v>Sorbitan caprylate</c:v>
                </c:pt>
                <c:pt idx="10">
                  <c:v>Ethylhexyl glycerin</c:v>
                </c:pt>
                <c:pt idx="11">
                  <c:v>Caprylyl glycol</c:v>
                </c:pt>
                <c:pt idx="12">
                  <c:v>Benzyl alcohol</c:v>
                </c:pt>
                <c:pt idx="13">
                  <c:v>Phenethyl alcohol</c:v>
                </c:pt>
              </c:strCache>
            </c:strRef>
          </c:cat>
          <c:val>
            <c:numRef>
              <c:f>'Escherichia coli'!$J$2:$J$15</c:f>
              <c:numCache>
                <c:formatCode>General</c:formatCode>
                <c:ptCount val="14"/>
                <c:pt idx="0">
                  <c:v>0</c:v>
                </c:pt>
                <c:pt idx="1">
                  <c:v>-0.28070048949875065</c:v>
                </c:pt>
                <c:pt idx="2">
                  <c:v>1.6989700043360187</c:v>
                </c:pt>
                <c:pt idx="3">
                  <c:v>1.6989700043360187</c:v>
                </c:pt>
                <c:pt idx="4">
                  <c:v>0.29756946355447472</c:v>
                </c:pt>
                <c:pt idx="5">
                  <c:v>-0.27676142093704442</c:v>
                </c:pt>
                <c:pt idx="6">
                  <c:v>0.2676062401770315</c:v>
                </c:pt>
                <c:pt idx="7">
                  <c:v>0.9507819773298184</c:v>
                </c:pt>
                <c:pt idx="8">
                  <c:v>-0.26570203332223824</c:v>
                </c:pt>
                <c:pt idx="9">
                  <c:v>0.17609125905568124</c:v>
                </c:pt>
                <c:pt idx="10">
                  <c:v>0.22184874961635639</c:v>
                </c:pt>
                <c:pt idx="11">
                  <c:v>0.3979400086720376</c:v>
                </c:pt>
                <c:pt idx="12">
                  <c:v>3.2218487496163566</c:v>
                </c:pt>
                <c:pt idx="13">
                  <c:v>0.54060751224076919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6-2F48-8938-65856320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17696"/>
        <c:axId val="1145219408"/>
      </c:barChart>
      <c:catAx>
        <c:axId val="1145217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9408"/>
        <c:crossesAt val="0"/>
        <c:auto val="1"/>
        <c:lblAlgn val="ctr"/>
        <c:lblOffset val="0"/>
        <c:tickLblSkip val="1"/>
        <c:noMultiLvlLbl val="0"/>
      </c:catAx>
      <c:valAx>
        <c:axId val="1145219408"/>
        <c:scaling>
          <c:orientation val="minMax"/>
          <c:min val="-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0"/>
          <a:lstStyle/>
          <a:p>
            <a:pPr>
              <a:defRPr sz="1400" b="0" i="0" u="none" strike="noStrike" kern="1200" cap="none" spc="2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Preservative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safety index against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 i="1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Eschericia coli</a:t>
            </a:r>
          </a:p>
        </c:rich>
      </c:tx>
      <c:layout>
        <c:manualLayout>
          <c:xMode val="edge"/>
          <c:yMode val="edge"/>
          <c:x val="0.22305764850414381"/>
          <c:y val="1.38452967962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1400" b="0" i="0" u="none" strike="noStrike" kern="1200" cap="none" spc="20" baseline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'Escherichia coli'!$A$2:$A$15</c:f>
              <c:strCache>
                <c:ptCount val="14"/>
                <c:pt idx="0">
                  <c:v>Phenoxyethanol</c:v>
                </c:pt>
                <c:pt idx="1">
                  <c:v>MIT</c:v>
                </c:pt>
                <c:pt idx="2">
                  <c:v>Benzoic acid</c:v>
                </c:pt>
                <c:pt idx="3">
                  <c:v>Sorbic acid</c:v>
                </c:pt>
                <c:pt idx="4">
                  <c:v>Gluconolactone</c:v>
                </c:pt>
                <c:pt idx="5">
                  <c:v>Rosemary oil</c:v>
                </c:pt>
                <c:pt idx="6">
                  <c:v>ε-poly-L-lysine</c:v>
                </c:pt>
                <c:pt idx="7">
                  <c:v>Nisin</c:v>
                </c:pt>
                <c:pt idx="8">
                  <c:v>Propyl gallate</c:v>
                </c:pt>
                <c:pt idx="9">
                  <c:v>Sorbitan caprylate</c:v>
                </c:pt>
                <c:pt idx="10">
                  <c:v>Ethylhexyl glycerin</c:v>
                </c:pt>
                <c:pt idx="11">
                  <c:v>Caprylyl glycol</c:v>
                </c:pt>
                <c:pt idx="12">
                  <c:v>Benzyl alcohol</c:v>
                </c:pt>
                <c:pt idx="13">
                  <c:v>Phenethyl alcohol</c:v>
                </c:pt>
              </c:strCache>
            </c:strRef>
          </c:cat>
          <c:val>
            <c:numRef>
              <c:f>'Escherichia coli'!$I$2:$I$15</c:f>
              <c:numCache>
                <c:formatCode>General</c:formatCode>
                <c:ptCount val="14"/>
                <c:pt idx="0">
                  <c:v>0.6020599913279624</c:v>
                </c:pt>
                <c:pt idx="1">
                  <c:v>-0.21329094598109097</c:v>
                </c:pt>
                <c:pt idx="2">
                  <c:v>2.3010299956639813</c:v>
                </c:pt>
                <c:pt idx="3">
                  <c:v>2.3010299956639813</c:v>
                </c:pt>
                <c:pt idx="4">
                  <c:v>0.89962945488243706</c:v>
                </c:pt>
                <c:pt idx="5">
                  <c:v>-0.1945746647496944</c:v>
                </c:pt>
                <c:pt idx="6">
                  <c:v>0.86966623150499389</c:v>
                </c:pt>
                <c:pt idx="7">
                  <c:v>1.5528419686577808</c:v>
                </c:pt>
                <c:pt idx="8">
                  <c:v>-0.13830269816628146</c:v>
                </c:pt>
                <c:pt idx="9">
                  <c:v>0.77815125038364363</c:v>
                </c:pt>
                <c:pt idx="10">
                  <c:v>0.82390874094431876</c:v>
                </c:pt>
                <c:pt idx="11">
                  <c:v>1</c:v>
                </c:pt>
                <c:pt idx="12">
                  <c:v>3.8239087409443187</c:v>
                </c:pt>
                <c:pt idx="13">
                  <c:v>1.1426675035687315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C-C548-9A0B-DC328CF6C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17696"/>
        <c:axId val="1145219408"/>
      </c:barChart>
      <c:catAx>
        <c:axId val="1145217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9408"/>
        <c:crossesAt val="0"/>
        <c:auto val="1"/>
        <c:lblAlgn val="ctr"/>
        <c:lblOffset val="0"/>
        <c:tickLblSkip val="1"/>
        <c:noMultiLvlLbl val="0"/>
      </c:catAx>
      <c:valAx>
        <c:axId val="1145219408"/>
        <c:scaling>
          <c:orientation val="minMax"/>
          <c:min val="-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0"/>
          <a:lstStyle/>
          <a:p>
            <a:pPr>
              <a:defRPr sz="1400" b="0" i="0" u="none" strike="noStrike" kern="1200" cap="none" spc="2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Preservative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safety index against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 i="1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Pseudomonas aeruginosa</a:t>
            </a:r>
          </a:p>
        </c:rich>
      </c:tx>
      <c:layout>
        <c:manualLayout>
          <c:xMode val="edge"/>
          <c:yMode val="edge"/>
          <c:x val="0.22305764850414381"/>
          <c:y val="1.38452967962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1400" b="0" i="0" u="none" strike="noStrike" kern="1200" cap="none" spc="20" baseline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'Pseudomonas aeruginosa'!$A$2:$A$17</c:f>
              <c:strCache>
                <c:ptCount val="16"/>
                <c:pt idx="0">
                  <c:v>Phenoxyethanol</c:v>
                </c:pt>
                <c:pt idx="1">
                  <c:v>MIT</c:v>
                </c:pt>
                <c:pt idx="2">
                  <c:v>Benzoic acid</c:v>
                </c:pt>
                <c:pt idx="3">
                  <c:v>Sorbic acid</c:v>
                </c:pt>
                <c:pt idx="4">
                  <c:v>Gluconolactone</c:v>
                </c:pt>
                <c:pt idx="5">
                  <c:v>Rosemary oil</c:v>
                </c:pt>
                <c:pt idx="6">
                  <c:v>ε-poly-L-lysine</c:v>
                </c:pt>
                <c:pt idx="7">
                  <c:v>Nisin</c:v>
                </c:pt>
                <c:pt idx="8">
                  <c:v>Capryl hydroxamic acid</c:v>
                </c:pt>
                <c:pt idx="9">
                  <c:v>Propyl gallate</c:v>
                </c:pt>
                <c:pt idx="10">
                  <c:v>Ethylhexyl glycerin</c:v>
                </c:pt>
                <c:pt idx="11">
                  <c:v>Sorbitan caprylate</c:v>
                </c:pt>
                <c:pt idx="12">
                  <c:v>Caprylyl glycol</c:v>
                </c:pt>
                <c:pt idx="13">
                  <c:v>Benzyl alcohol</c:v>
                </c:pt>
                <c:pt idx="14">
                  <c:v>Phenethyl alcohol</c:v>
                </c:pt>
                <c:pt idx="15">
                  <c:v>Phenylpropanol</c:v>
                </c:pt>
              </c:strCache>
            </c:strRef>
          </c:cat>
          <c:val>
            <c:numRef>
              <c:f>'Pseudomonas aeruginosa'!$I$2:$I$17</c:f>
              <c:numCache>
                <c:formatCode>General</c:formatCode>
                <c:ptCount val="16"/>
                <c:pt idx="0">
                  <c:v>0.6020599913279624</c:v>
                </c:pt>
                <c:pt idx="1">
                  <c:v>0</c:v>
                </c:pt>
                <c:pt idx="2">
                  <c:v>2.3010299956639813</c:v>
                </c:pt>
                <c:pt idx="3">
                  <c:v>2</c:v>
                </c:pt>
                <c:pt idx="4">
                  <c:v>1.2076083105017461</c:v>
                </c:pt>
                <c:pt idx="5">
                  <c:v>0.69897000433601886</c:v>
                </c:pt>
                <c:pt idx="6">
                  <c:v>0.27572413039921095</c:v>
                </c:pt>
                <c:pt idx="7">
                  <c:v>1</c:v>
                </c:pt>
                <c:pt idx="8">
                  <c:v>0.47712125471966244</c:v>
                </c:pt>
                <c:pt idx="9">
                  <c:v>-0.22724378150306254</c:v>
                </c:pt>
                <c:pt idx="10">
                  <c:v>0.69897000433601886</c:v>
                </c:pt>
                <c:pt idx="11">
                  <c:v>0.93305321036938682</c:v>
                </c:pt>
                <c:pt idx="12">
                  <c:v>0.69897000433601886</c:v>
                </c:pt>
                <c:pt idx="13">
                  <c:v>2.7328282715969863</c:v>
                </c:pt>
                <c:pt idx="14">
                  <c:v>0.73518217699046351</c:v>
                </c:pt>
                <c:pt idx="15">
                  <c:v>-0.23044892137827391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B241-BE90-CDD6E110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17696"/>
        <c:axId val="1145219408"/>
      </c:barChart>
      <c:catAx>
        <c:axId val="1145217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9408"/>
        <c:crossesAt val="0"/>
        <c:auto val="1"/>
        <c:lblAlgn val="ctr"/>
        <c:lblOffset val="0"/>
        <c:tickLblSkip val="1"/>
        <c:noMultiLvlLbl val="0"/>
      </c:catAx>
      <c:valAx>
        <c:axId val="1145219408"/>
        <c:scaling>
          <c:orientation val="minMax"/>
          <c:min val="-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0"/>
          <a:lstStyle/>
          <a:p>
            <a:pPr>
              <a:defRPr sz="1400" b="0" i="0" u="none" strike="noStrike" kern="1200" cap="none" spc="2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Preservative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safety index against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 i="1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Pseudomonas aeruginosa</a:t>
            </a:r>
          </a:p>
          <a:p>
            <a:pPr>
              <a:defRPr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r>
              <a:rPr lang="en-US" sz="1000" i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(Normalized</a:t>
            </a:r>
            <a:r>
              <a:rPr lang="en-US" sz="1000" i="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to phenoxyethanol, SI = 4)</a:t>
            </a:r>
            <a:endParaRPr lang="en-US" sz="1000" i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</a:endParaRPr>
          </a:p>
        </c:rich>
      </c:tx>
      <c:layout>
        <c:manualLayout>
          <c:xMode val="edge"/>
          <c:yMode val="edge"/>
          <c:x val="0.22305764850414381"/>
          <c:y val="1.38452967962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1400" b="0" i="0" u="none" strike="noStrike" kern="1200" cap="none" spc="20" baseline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'Pseudomonas aeruginosa'!$A$2:$A$17</c:f>
              <c:strCache>
                <c:ptCount val="16"/>
                <c:pt idx="0">
                  <c:v>Phenoxyethanol</c:v>
                </c:pt>
                <c:pt idx="1">
                  <c:v>MIT</c:v>
                </c:pt>
                <c:pt idx="2">
                  <c:v>Benzoic acid</c:v>
                </c:pt>
                <c:pt idx="3">
                  <c:v>Sorbic acid</c:v>
                </c:pt>
                <c:pt idx="4">
                  <c:v>Gluconolactone</c:v>
                </c:pt>
                <c:pt idx="5">
                  <c:v>Rosemary oil</c:v>
                </c:pt>
                <c:pt idx="6">
                  <c:v>ε-poly-L-lysine</c:v>
                </c:pt>
                <c:pt idx="7">
                  <c:v>Nisin</c:v>
                </c:pt>
                <c:pt idx="8">
                  <c:v>Capryl hydroxamic acid</c:v>
                </c:pt>
                <c:pt idx="9">
                  <c:v>Propyl gallate</c:v>
                </c:pt>
                <c:pt idx="10">
                  <c:v>Ethylhexyl glycerin</c:v>
                </c:pt>
                <c:pt idx="11">
                  <c:v>Sorbitan caprylate</c:v>
                </c:pt>
                <c:pt idx="12">
                  <c:v>Caprylyl glycol</c:v>
                </c:pt>
                <c:pt idx="13">
                  <c:v>Benzyl alcohol</c:v>
                </c:pt>
                <c:pt idx="14">
                  <c:v>Phenethyl alcohol</c:v>
                </c:pt>
                <c:pt idx="15">
                  <c:v>Phenylpropanol</c:v>
                </c:pt>
              </c:strCache>
            </c:strRef>
          </c:cat>
          <c:val>
            <c:numRef>
              <c:f>'Pseudomonas aeruginosa'!$J$2:$J$17</c:f>
              <c:numCache>
                <c:formatCode>General</c:formatCode>
                <c:ptCount val="16"/>
                <c:pt idx="0">
                  <c:v>0</c:v>
                </c:pt>
                <c:pt idx="1">
                  <c:v>-0.24303804868629444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0.60554831917378371</c:v>
                </c:pt>
                <c:pt idx="5">
                  <c:v>9.691001300805642E-2</c:v>
                </c:pt>
                <c:pt idx="6">
                  <c:v>-0.18420914927786067</c:v>
                </c:pt>
                <c:pt idx="7">
                  <c:v>0.3979400086720376</c:v>
                </c:pt>
                <c:pt idx="8">
                  <c:v>-9.691001300805642E-2</c:v>
                </c:pt>
                <c:pt idx="9">
                  <c:v>-0.28372513745551076</c:v>
                </c:pt>
                <c:pt idx="10">
                  <c:v>9.691001300805642E-2</c:v>
                </c:pt>
                <c:pt idx="11">
                  <c:v>0.33099321904142442</c:v>
                </c:pt>
                <c:pt idx="12">
                  <c:v>9.691001300805642E-2</c:v>
                </c:pt>
                <c:pt idx="13">
                  <c:v>2.1307682802690238</c:v>
                </c:pt>
                <c:pt idx="14">
                  <c:v>0.13312218566250117</c:v>
                </c:pt>
                <c:pt idx="15">
                  <c:v>-0.2844307338445195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C-1D4A-ACCF-4E45D997F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17696"/>
        <c:axId val="1145219408"/>
      </c:barChart>
      <c:catAx>
        <c:axId val="1145217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9408"/>
        <c:crossesAt val="0"/>
        <c:auto val="1"/>
        <c:lblAlgn val="ctr"/>
        <c:lblOffset val="0"/>
        <c:tickLblSkip val="1"/>
        <c:noMultiLvlLbl val="0"/>
      </c:catAx>
      <c:valAx>
        <c:axId val="1145219408"/>
        <c:scaling>
          <c:orientation val="minMax"/>
          <c:min val="-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0"/>
          <a:lstStyle/>
          <a:p>
            <a:pPr>
              <a:defRPr sz="1400" b="0" i="0" u="none" strike="noStrike" kern="1200" cap="none" spc="2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Preservative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safety index against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 i="1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Staphylococcus aureus</a:t>
            </a:r>
          </a:p>
          <a:p>
            <a:pPr>
              <a:defRPr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r>
              <a:rPr lang="en-US" sz="1000" i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(Normalized to phenoxyethanol, SI = 3.33)</a:t>
            </a:r>
          </a:p>
        </c:rich>
      </c:tx>
      <c:layout>
        <c:manualLayout>
          <c:xMode val="edge"/>
          <c:yMode val="edge"/>
          <c:x val="0.22305764850414381"/>
          <c:y val="1.38452967962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1400" b="0" i="0" u="none" strike="noStrike" kern="1200" cap="none" spc="20" baseline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'Staphylococcus aureus'!$A$2:$A$16</c:f>
              <c:strCache>
                <c:ptCount val="15"/>
                <c:pt idx="0">
                  <c:v>Phenoxyethanol</c:v>
                </c:pt>
                <c:pt idx="1">
                  <c:v>MIT</c:v>
                </c:pt>
                <c:pt idx="2">
                  <c:v>Benzoic acid</c:v>
                </c:pt>
                <c:pt idx="3">
                  <c:v>Sorbic acid</c:v>
                </c:pt>
                <c:pt idx="4">
                  <c:v>Gluconolactone</c:v>
                </c:pt>
                <c:pt idx="5">
                  <c:v>Rosemary oil</c:v>
                </c:pt>
                <c:pt idx="6">
                  <c:v>Willow bark extract</c:v>
                </c:pt>
                <c:pt idx="7">
                  <c:v>ε-poly-L-lysine</c:v>
                </c:pt>
                <c:pt idx="8">
                  <c:v>Nisin</c:v>
                </c:pt>
                <c:pt idx="9">
                  <c:v>Propyl gallate</c:v>
                </c:pt>
                <c:pt idx="10">
                  <c:v>Sorbitan caprylate</c:v>
                </c:pt>
                <c:pt idx="11">
                  <c:v>Ethylhexyl glycerin</c:v>
                </c:pt>
                <c:pt idx="12">
                  <c:v>Caprylyl glycol</c:v>
                </c:pt>
                <c:pt idx="13">
                  <c:v>Benzyl alcohol</c:v>
                </c:pt>
                <c:pt idx="14">
                  <c:v>Phenethyl alcohol</c:v>
                </c:pt>
              </c:strCache>
            </c:strRef>
          </c:cat>
          <c:val>
            <c:numRef>
              <c:f>'Staphylococcus aureus'!$J$2:$J$16</c:f>
              <c:numCache>
                <c:formatCode>General</c:formatCode>
                <c:ptCount val="15"/>
                <c:pt idx="0">
                  <c:v>0</c:v>
                </c:pt>
                <c:pt idx="1">
                  <c:v>-0.27875360095282892</c:v>
                </c:pt>
                <c:pt idx="2">
                  <c:v>1.4771212547196624</c:v>
                </c:pt>
                <c:pt idx="3">
                  <c:v>1.4771212547196624</c:v>
                </c:pt>
                <c:pt idx="4">
                  <c:v>0.37675070960209955</c:v>
                </c:pt>
                <c:pt idx="5">
                  <c:v>-0.27106677228653797</c:v>
                </c:pt>
                <c:pt idx="6">
                  <c:v>1.3309932190414244</c:v>
                </c:pt>
                <c:pt idx="7">
                  <c:v>0.25963731050575611</c:v>
                </c:pt>
                <c:pt idx="8">
                  <c:v>1.8750612633917001</c:v>
                </c:pt>
                <c:pt idx="9">
                  <c:v>-0.25827801524303129</c:v>
                </c:pt>
                <c:pt idx="10">
                  <c:v>0.25527250510330601</c:v>
                </c:pt>
                <c:pt idx="11">
                  <c:v>0.3010299956639812</c:v>
                </c:pt>
                <c:pt idx="12">
                  <c:v>0.17609125905568124</c:v>
                </c:pt>
                <c:pt idx="13">
                  <c:v>4.4771212547196626</c:v>
                </c:pt>
                <c:pt idx="14">
                  <c:v>0.17609125905568124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6-2940-A4E3-9121EC7CE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17696"/>
        <c:axId val="1145219408"/>
      </c:barChart>
      <c:catAx>
        <c:axId val="1145217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9408"/>
        <c:crossesAt val="0"/>
        <c:auto val="1"/>
        <c:lblAlgn val="ctr"/>
        <c:lblOffset val="0"/>
        <c:tickLblSkip val="1"/>
        <c:noMultiLvlLbl val="0"/>
      </c:catAx>
      <c:valAx>
        <c:axId val="1145219408"/>
        <c:scaling>
          <c:orientation val="minMax"/>
          <c:min val="-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0"/>
          <a:lstStyle/>
          <a:p>
            <a:pPr>
              <a:defRPr sz="1400" b="0" i="0" u="none" strike="noStrike" kern="1200" cap="none" spc="2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Preservative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safety index against</a:t>
            </a:r>
            <a:r>
              <a:rPr lang="en-US" sz="1000" baseline="0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 </a:t>
            </a:r>
            <a:r>
              <a:rPr lang="en-US" sz="1000" i="1">
                <a:ln>
                  <a:noFill/>
                </a:ln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Staphylococcus aureus</a:t>
            </a:r>
          </a:p>
        </c:rich>
      </c:tx>
      <c:layout>
        <c:manualLayout>
          <c:xMode val="edge"/>
          <c:yMode val="edge"/>
          <c:x val="0.22305764850414381"/>
          <c:y val="1.38452967962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>
            <a:defRPr sz="1400" b="0" i="0" u="none" strike="noStrike" kern="1200" cap="none" spc="20" baseline="0">
              <a:ln>
                <a:noFill/>
              </a:ln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'Staphylococcus aureus'!$A$2:$A$16</c:f>
              <c:strCache>
                <c:ptCount val="15"/>
                <c:pt idx="0">
                  <c:v>Phenoxyethanol</c:v>
                </c:pt>
                <c:pt idx="1">
                  <c:v>MIT</c:v>
                </c:pt>
                <c:pt idx="2">
                  <c:v>Benzoic acid</c:v>
                </c:pt>
                <c:pt idx="3">
                  <c:v>Sorbic acid</c:v>
                </c:pt>
                <c:pt idx="4">
                  <c:v>Gluconolactone</c:v>
                </c:pt>
                <c:pt idx="5">
                  <c:v>Rosemary oil</c:v>
                </c:pt>
                <c:pt idx="6">
                  <c:v>Willow bark extract</c:v>
                </c:pt>
                <c:pt idx="7">
                  <c:v>ε-poly-L-lysine</c:v>
                </c:pt>
                <c:pt idx="8">
                  <c:v>Nisin</c:v>
                </c:pt>
                <c:pt idx="9">
                  <c:v>Propyl gallate</c:v>
                </c:pt>
                <c:pt idx="10">
                  <c:v>Sorbitan caprylate</c:v>
                </c:pt>
                <c:pt idx="11">
                  <c:v>Ethylhexyl glycerin</c:v>
                </c:pt>
                <c:pt idx="12">
                  <c:v>Caprylyl glycol</c:v>
                </c:pt>
                <c:pt idx="13">
                  <c:v>Benzyl alcohol</c:v>
                </c:pt>
                <c:pt idx="14">
                  <c:v>Phenethyl alcohol</c:v>
                </c:pt>
              </c:strCache>
            </c:strRef>
          </c:cat>
          <c:val>
            <c:numRef>
              <c:f>'Staphylococcus aureus'!$I$2:$I$16</c:f>
              <c:numCache>
                <c:formatCode>General</c:formatCode>
                <c:ptCount val="15"/>
                <c:pt idx="0">
                  <c:v>0.52287874528033762</c:v>
                </c:pt>
                <c:pt idx="1">
                  <c:v>-0.22184874961635639</c:v>
                </c:pt>
                <c:pt idx="2">
                  <c:v>2</c:v>
                </c:pt>
                <c:pt idx="3">
                  <c:v>2</c:v>
                </c:pt>
                <c:pt idx="4">
                  <c:v>0.89962945488243706</c:v>
                </c:pt>
                <c:pt idx="5">
                  <c:v>-0.19188552623891317</c:v>
                </c:pt>
                <c:pt idx="6">
                  <c:v>1.853871964321762</c:v>
                </c:pt>
                <c:pt idx="7">
                  <c:v>0.78251605578609373</c:v>
                </c:pt>
                <c:pt idx="8">
                  <c:v>2.3979400086720375</c:v>
                </c:pt>
                <c:pt idx="9">
                  <c:v>-0.13830269816628146</c:v>
                </c:pt>
                <c:pt idx="10">
                  <c:v>0.77815125038364363</c:v>
                </c:pt>
                <c:pt idx="11">
                  <c:v>0.82390874094431876</c:v>
                </c:pt>
                <c:pt idx="12">
                  <c:v>0.69897000433601886</c:v>
                </c:pt>
                <c:pt idx="13">
                  <c:v>5</c:v>
                </c:pt>
                <c:pt idx="14">
                  <c:v>0.69897000433601886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B-0C4B-B3FF-3AE9FC9D5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17696"/>
        <c:axId val="1145219408"/>
      </c:barChart>
      <c:catAx>
        <c:axId val="1145217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9408"/>
        <c:crossesAt val="0"/>
        <c:auto val="1"/>
        <c:lblAlgn val="ctr"/>
        <c:lblOffset val="0"/>
        <c:tickLblSkip val="1"/>
        <c:noMultiLvlLbl val="0"/>
      </c:catAx>
      <c:valAx>
        <c:axId val="1145219408"/>
        <c:scaling>
          <c:orientation val="minMax"/>
          <c:min val="-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34826</xdr:colOff>
      <xdr:row>18</xdr:row>
      <xdr:rowOff>38944</xdr:rowOff>
    </xdr:from>
    <xdr:to>
      <xdr:col>4</xdr:col>
      <xdr:colOff>67329</xdr:colOff>
      <xdr:row>31</xdr:row>
      <xdr:rowOff>129098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A2AB0A-EBE4-1A4D-9EE6-28DFA7D08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94074</xdr:colOff>
      <xdr:row>18</xdr:row>
      <xdr:rowOff>94074</xdr:rowOff>
    </xdr:from>
    <xdr:to>
      <xdr:col>8</xdr:col>
      <xdr:colOff>596947</xdr:colOff>
      <xdr:row>31</xdr:row>
      <xdr:rowOff>184228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B7CBCA-E0C0-FE43-B12B-6ADDEC449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1025426</xdr:colOff>
      <xdr:row>15</xdr:row>
      <xdr:rowOff>102444</xdr:rowOff>
    </xdr:from>
    <xdr:to>
      <xdr:col>4</xdr:col>
      <xdr:colOff>1057929</xdr:colOff>
      <xdr:row>28</xdr:row>
      <xdr:rowOff>192598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54A521-3E4C-FC4D-B13F-4118B9BB3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889000</xdr:colOff>
      <xdr:row>15</xdr:row>
      <xdr:rowOff>177800</xdr:rowOff>
    </xdr:from>
    <xdr:to>
      <xdr:col>9</xdr:col>
      <xdr:colOff>413503</xdr:colOff>
      <xdr:row>29</xdr:row>
      <xdr:rowOff>64754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F7740-0E7C-454D-B993-C0901F59F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746026</xdr:colOff>
      <xdr:row>16</xdr:row>
      <xdr:rowOff>115144</xdr:rowOff>
    </xdr:from>
    <xdr:to>
      <xdr:col>4</xdr:col>
      <xdr:colOff>778529</xdr:colOff>
      <xdr:row>30</xdr:row>
      <xdr:rowOff>2098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15FC26-1F32-6044-B308-B09379BD4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444500</xdr:colOff>
      <xdr:row>16</xdr:row>
      <xdr:rowOff>139700</xdr:rowOff>
    </xdr:from>
    <xdr:to>
      <xdr:col>8</xdr:col>
      <xdr:colOff>959603</xdr:colOff>
      <xdr:row>30</xdr:row>
      <xdr:rowOff>26654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654BB-6812-684C-84B4-C40539719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698501</xdr:colOff>
      <xdr:row>20</xdr:row>
      <xdr:rowOff>93134</xdr:rowOff>
    </xdr:from>
    <xdr:to>
      <xdr:col>11</xdr:col>
      <xdr:colOff>586600</xdr:colOff>
      <xdr:row>33</xdr:row>
      <xdr:rowOff>186581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06135A-9624-4848-B7A2-E57DEA37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1388534</xdr:colOff>
      <xdr:row>19</xdr:row>
      <xdr:rowOff>84667</xdr:rowOff>
    </xdr:from>
    <xdr:to>
      <xdr:col>5</xdr:col>
      <xdr:colOff>1818500</xdr:colOff>
      <xdr:row>32</xdr:row>
      <xdr:rowOff>178114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70ACC7-1AD0-BB4C-A27F-F62F04B59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498611</xdr:colOff>
      <xdr:row>17</xdr:row>
      <xdr:rowOff>194636</xdr:rowOff>
    </xdr:from>
    <xdr:to>
      <xdr:col>5</xdr:col>
      <xdr:colOff>932810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0A4855-9B7F-424E-977D-26C48A02D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1663700</xdr:colOff>
      <xdr:row>18</xdr:row>
      <xdr:rowOff>25400</xdr:rowOff>
    </xdr:from>
    <xdr:to>
      <xdr:col>10</xdr:col>
      <xdr:colOff>357999</xdr:colOff>
      <xdr:row>31</xdr:row>
      <xdr:rowOff>110164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338DF4-E591-454B-BB6A-D499E685D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76C5-84DC-E243-A73F-BA2B23972F2E}">
  <dimension ref="A1:J50"/>
  <sheetViews>
    <sheetView zoomScale="125" zoomScaleNormal="100" workbookViewId="0">
      <selection activeCell="A20" sqref="A20"/>
    </sheetView>
  </sheetViews>
  <sheetFormatPr baseColWidth="10" defaultRowHeight="16" x14ac:dyDescent="0.2"/>
  <cols>
    <col min="1" max="1" width="21.33203125" customWidth="1"/>
    <col min="2" max="2" width="21" customWidth="1"/>
    <col min="3" max="3" width="23.33203125" customWidth="1"/>
    <col min="4" max="4" width="25.5" customWidth="1"/>
    <col min="5" max="5" width="17" bestFit="1" customWidth="1"/>
    <col min="6" max="6" width="26.5" customWidth="1"/>
    <col min="7" max="7" width="13" bestFit="1" customWidth="1"/>
    <col min="8" max="8" width="24" bestFit="1" customWidth="1"/>
    <col min="9" max="9" width="13.6640625" bestFit="1" customWidth="1"/>
    <col min="10" max="10" width="17.1640625" bestFit="1" customWidth="1"/>
  </cols>
  <sheetData>
    <row r="1" spans="1:10" s="2" customFormat="1" x14ac:dyDescent="0.2">
      <c r="A1" s="2" t="s">
        <v>0</v>
      </c>
      <c r="B1" s="2" t="s">
        <v>8</v>
      </c>
      <c r="C1" s="2" t="s">
        <v>20</v>
      </c>
      <c r="D1" s="2" t="s">
        <v>26</v>
      </c>
      <c r="E1" s="2" t="s">
        <v>25</v>
      </c>
      <c r="G1" s="2" t="s">
        <v>23</v>
      </c>
      <c r="H1" s="2" t="s">
        <v>24</v>
      </c>
      <c r="I1" s="2" t="s">
        <v>21</v>
      </c>
      <c r="J1" s="2" t="s">
        <v>22</v>
      </c>
    </row>
    <row r="2" spans="1:10" x14ac:dyDescent="0.2">
      <c r="A2" t="s">
        <v>10</v>
      </c>
      <c r="B2" s="1">
        <v>1</v>
      </c>
      <c r="C2" s="1" cm="1">
        <f t="array" ref="C2:C17">B2:B17*10000</f>
        <v>10000</v>
      </c>
      <c r="D2" s="1">
        <v>1500</v>
      </c>
      <c r="E2" s="1" t="s">
        <v>28</v>
      </c>
      <c r="F2" s="1"/>
      <c r="G2" cm="1">
        <f t="array" ref="G2:G17">C2:C17/D2:D17</f>
        <v>6.666666666666667</v>
      </c>
      <c r="H2" cm="1">
        <f t="array" ref="H2:H17">_xlfn.ANCHORARRAY(G2)/G2</f>
        <v>1</v>
      </c>
      <c r="I2">
        <f t="shared" ref="I2:I17" si="0">SIGN(G2-1)*LOG10(ABS(G2-1)+1)</f>
        <v>0.82390874094431876</v>
      </c>
      <c r="J2">
        <f t="shared" ref="J2:J17" si="1">SIGN(H2-1)*LOG10(ABS(H2-1)+1)</f>
        <v>0</v>
      </c>
    </row>
    <row r="3" spans="1:10" x14ac:dyDescent="0.2">
      <c r="A3" t="s">
        <v>9</v>
      </c>
      <c r="B3" s="1">
        <v>1.5E-3</v>
      </c>
      <c r="C3" s="1">
        <v>15</v>
      </c>
      <c r="D3" s="1">
        <v>166</v>
      </c>
      <c r="E3" s="1" t="s">
        <v>28</v>
      </c>
      <c r="F3" s="1"/>
      <c r="G3">
        <v>9.036144578313253E-2</v>
      </c>
      <c r="H3">
        <v>1.3554216867469878E-2</v>
      </c>
      <c r="I3">
        <f t="shared" si="0"/>
        <v>-0.28095117417769638</v>
      </c>
      <c r="J3">
        <f t="shared" si="1"/>
        <v>-0.2980767161783478</v>
      </c>
    </row>
    <row r="4" spans="1:10" x14ac:dyDescent="0.2">
      <c r="A4" t="s">
        <v>1</v>
      </c>
      <c r="B4" s="1">
        <v>0.1</v>
      </c>
      <c r="C4" s="1">
        <v>1000</v>
      </c>
      <c r="D4" s="1">
        <v>50</v>
      </c>
      <c r="E4" s="1" t="s">
        <v>27</v>
      </c>
      <c r="F4" s="1"/>
      <c r="G4">
        <v>20</v>
      </c>
      <c r="H4">
        <v>3</v>
      </c>
      <c r="I4">
        <f t="shared" si="0"/>
        <v>1.3010299956639813</v>
      </c>
      <c r="J4">
        <f t="shared" si="1"/>
        <v>0.47712125471966244</v>
      </c>
    </row>
    <row r="5" spans="1:10" x14ac:dyDescent="0.2">
      <c r="A5" t="s">
        <v>2</v>
      </c>
      <c r="B5" s="1">
        <v>0.1</v>
      </c>
      <c r="C5" s="1">
        <v>1000</v>
      </c>
      <c r="D5" s="1">
        <v>50</v>
      </c>
      <c r="E5" s="1" t="s">
        <v>27</v>
      </c>
      <c r="F5" s="1"/>
      <c r="G5">
        <v>20</v>
      </c>
      <c r="H5">
        <v>3</v>
      </c>
      <c r="I5">
        <f t="shared" si="0"/>
        <v>1.3010299956639813</v>
      </c>
      <c r="J5">
        <f t="shared" si="1"/>
        <v>0.47712125471966244</v>
      </c>
    </row>
    <row r="6" spans="1:10" x14ac:dyDescent="0.2">
      <c r="A6" t="s">
        <v>4</v>
      </c>
      <c r="B6" s="1">
        <v>0.5</v>
      </c>
      <c r="C6" s="1">
        <v>5000</v>
      </c>
      <c r="D6" s="1">
        <v>250</v>
      </c>
      <c r="E6" s="1" t="s">
        <v>27</v>
      </c>
      <c r="F6" s="1"/>
      <c r="G6">
        <v>20</v>
      </c>
      <c r="H6">
        <v>3</v>
      </c>
      <c r="I6">
        <f t="shared" si="0"/>
        <v>1.3010299956639813</v>
      </c>
      <c r="J6">
        <f t="shared" si="1"/>
        <v>0.47712125471966244</v>
      </c>
    </row>
    <row r="7" spans="1:10" x14ac:dyDescent="0.2">
      <c r="A7" t="s">
        <v>6</v>
      </c>
      <c r="B7" s="1">
        <v>5.0000000000000001E-3</v>
      </c>
      <c r="C7" s="1">
        <v>50</v>
      </c>
      <c r="D7" s="1">
        <v>250</v>
      </c>
      <c r="E7" s="1" t="s">
        <v>28</v>
      </c>
      <c r="F7" s="1"/>
      <c r="G7">
        <v>0.2</v>
      </c>
      <c r="H7">
        <v>0.03</v>
      </c>
      <c r="I7">
        <f t="shared" si="0"/>
        <v>-0.25527250510330607</v>
      </c>
      <c r="J7">
        <f t="shared" si="1"/>
        <v>-0.2944662261615929</v>
      </c>
    </row>
    <row r="8" spans="1:10" x14ac:dyDescent="0.2">
      <c r="A8" t="s">
        <v>7</v>
      </c>
      <c r="B8" s="1">
        <v>0.05</v>
      </c>
      <c r="C8" s="1">
        <v>500</v>
      </c>
      <c r="D8" s="1">
        <v>250</v>
      </c>
      <c r="E8" s="1" t="s">
        <v>27</v>
      </c>
      <c r="F8" s="1"/>
      <c r="G8">
        <v>2</v>
      </c>
      <c r="H8">
        <v>0.3</v>
      </c>
      <c r="I8">
        <f t="shared" si="0"/>
        <v>0.3010299956639812</v>
      </c>
      <c r="J8">
        <f t="shared" si="1"/>
        <v>-0.23044892137827391</v>
      </c>
    </row>
    <row r="9" spans="1:10" x14ac:dyDescent="0.2">
      <c r="A9" t="s">
        <v>11</v>
      </c>
      <c r="B9" s="1">
        <v>0.3</v>
      </c>
      <c r="C9" s="1">
        <v>3000</v>
      </c>
      <c r="D9" s="1">
        <v>100</v>
      </c>
      <c r="E9" s="1" t="s">
        <v>29</v>
      </c>
      <c r="F9" s="1"/>
      <c r="G9">
        <v>30</v>
      </c>
      <c r="H9">
        <v>4.5</v>
      </c>
      <c r="I9">
        <f t="shared" si="0"/>
        <v>1.4771212547196624</v>
      </c>
      <c r="J9">
        <f t="shared" si="1"/>
        <v>0.65321251377534373</v>
      </c>
    </row>
    <row r="10" spans="1:10" x14ac:dyDescent="0.2">
      <c r="A10" t="s">
        <v>12</v>
      </c>
      <c r="B10" s="1">
        <v>0.1</v>
      </c>
      <c r="C10" s="1">
        <v>1000</v>
      </c>
      <c r="D10" s="1">
        <v>500</v>
      </c>
      <c r="E10" s="1" t="s">
        <v>28</v>
      </c>
      <c r="F10" s="1"/>
      <c r="G10">
        <v>2</v>
      </c>
      <c r="H10">
        <v>0.3</v>
      </c>
      <c r="I10">
        <f t="shared" si="0"/>
        <v>0.3010299956639812</v>
      </c>
      <c r="J10">
        <f t="shared" si="1"/>
        <v>-0.23044892137827391</v>
      </c>
    </row>
    <row r="11" spans="1:10" x14ac:dyDescent="0.2">
      <c r="A11" t="s">
        <v>14</v>
      </c>
      <c r="B11" s="1">
        <v>0.1</v>
      </c>
      <c r="C11" s="1">
        <v>1000</v>
      </c>
      <c r="D11" s="1">
        <v>1000</v>
      </c>
      <c r="E11" s="1" t="s">
        <v>29</v>
      </c>
      <c r="G11">
        <v>1</v>
      </c>
      <c r="H11">
        <v>0.15</v>
      </c>
      <c r="I11">
        <f t="shared" si="0"/>
        <v>0</v>
      </c>
      <c r="J11">
        <f t="shared" si="1"/>
        <v>-0.26717172840301384</v>
      </c>
    </row>
    <row r="12" spans="1:10" x14ac:dyDescent="0.2">
      <c r="A12" t="s">
        <v>13</v>
      </c>
      <c r="B12" s="1">
        <v>1.5</v>
      </c>
      <c r="C12" s="1">
        <v>15000</v>
      </c>
      <c r="D12" s="3">
        <v>100</v>
      </c>
      <c r="E12" s="1" t="s">
        <v>29</v>
      </c>
      <c r="G12">
        <v>150</v>
      </c>
      <c r="H12">
        <v>22.5</v>
      </c>
      <c r="I12">
        <f t="shared" si="0"/>
        <v>2.1760912590556813</v>
      </c>
      <c r="J12">
        <f t="shared" si="1"/>
        <v>1.3521825181113625</v>
      </c>
    </row>
    <row r="13" spans="1:10" x14ac:dyDescent="0.2">
      <c r="A13" t="s">
        <v>15</v>
      </c>
      <c r="B13" s="1">
        <v>1</v>
      </c>
      <c r="C13" s="1">
        <v>10000</v>
      </c>
      <c r="D13" s="1">
        <v>1500</v>
      </c>
      <c r="E13" s="1" t="s">
        <v>28</v>
      </c>
      <c r="G13">
        <v>6.666666666666667</v>
      </c>
      <c r="H13">
        <v>1</v>
      </c>
      <c r="I13">
        <f t="shared" si="0"/>
        <v>0.82390874094431876</v>
      </c>
      <c r="J13">
        <f t="shared" si="1"/>
        <v>0</v>
      </c>
    </row>
    <row r="14" spans="1:10" x14ac:dyDescent="0.2">
      <c r="A14" t="s">
        <v>16</v>
      </c>
      <c r="B14" s="1">
        <v>1</v>
      </c>
      <c r="C14" s="1">
        <v>10000</v>
      </c>
      <c r="D14" s="1">
        <v>1000</v>
      </c>
      <c r="E14" s="1" t="s">
        <v>28</v>
      </c>
      <c r="G14">
        <v>10</v>
      </c>
      <c r="H14">
        <v>1.5</v>
      </c>
      <c r="I14">
        <f t="shared" si="0"/>
        <v>1</v>
      </c>
      <c r="J14">
        <f t="shared" si="1"/>
        <v>0.17609125905568124</v>
      </c>
    </row>
    <row r="15" spans="1:10" x14ac:dyDescent="0.2">
      <c r="A15" t="s">
        <v>17</v>
      </c>
      <c r="B15" s="1">
        <v>1</v>
      </c>
      <c r="C15" s="1">
        <v>10000</v>
      </c>
      <c r="D15" s="1">
        <v>46.2</v>
      </c>
      <c r="E15" s="1" t="s">
        <v>28</v>
      </c>
      <c r="G15">
        <v>216.45021645021643</v>
      </c>
      <c r="H15">
        <v>32.467532467532465</v>
      </c>
      <c r="I15">
        <f t="shared" si="0"/>
        <v>2.3353580244438743</v>
      </c>
      <c r="J15">
        <f t="shared" si="1"/>
        <v>1.5114492834995557</v>
      </c>
    </row>
    <row r="16" spans="1:10" x14ac:dyDescent="0.2">
      <c r="A16" t="s">
        <v>18</v>
      </c>
      <c r="B16" s="1">
        <v>2.5</v>
      </c>
      <c r="C16" s="1">
        <v>25000</v>
      </c>
      <c r="D16" s="1">
        <v>1000</v>
      </c>
      <c r="E16" s="1" t="s">
        <v>27</v>
      </c>
      <c r="G16">
        <v>25</v>
      </c>
      <c r="H16">
        <v>3.75</v>
      </c>
      <c r="I16">
        <f t="shared" si="0"/>
        <v>1.3979400086720377</v>
      </c>
      <c r="J16">
        <f t="shared" si="1"/>
        <v>0.57403126772771884</v>
      </c>
    </row>
    <row r="17" spans="1:10" x14ac:dyDescent="0.2">
      <c r="A17" t="s">
        <v>19</v>
      </c>
      <c r="B17" s="1">
        <v>0.3</v>
      </c>
      <c r="C17" s="1">
        <v>3000</v>
      </c>
      <c r="D17" s="1">
        <v>1000</v>
      </c>
      <c r="E17" s="1" t="s">
        <v>29</v>
      </c>
      <c r="G17">
        <v>3</v>
      </c>
      <c r="H17">
        <v>0.44999999999999996</v>
      </c>
      <c r="I17">
        <f t="shared" si="0"/>
        <v>0.47712125471966244</v>
      </c>
      <c r="J17">
        <f t="shared" si="1"/>
        <v>-0.1903316981702915</v>
      </c>
    </row>
    <row r="40" spans="1:6" x14ac:dyDescent="0.2">
      <c r="A40" t="s">
        <v>3</v>
      </c>
      <c r="B40" s="1">
        <v>5</v>
      </c>
      <c r="C40" s="1"/>
      <c r="D40" s="1"/>
      <c r="E40" s="1"/>
      <c r="F40" s="1"/>
    </row>
    <row r="41" spans="1:6" x14ac:dyDescent="0.2">
      <c r="A41" t="s">
        <v>5</v>
      </c>
      <c r="B41" s="1">
        <v>5</v>
      </c>
      <c r="C41" s="1"/>
      <c r="D41" s="1"/>
      <c r="F41" s="1"/>
    </row>
    <row r="50" spans="2:6" x14ac:dyDescent="0.2">
      <c r="B50" s="1"/>
      <c r="C50" s="1"/>
      <c r="D50" s="1"/>
      <c r="E50" s="1"/>
      <c r="F5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D2119-CE15-B34B-A522-EA32C461213A}">
  <dimension ref="A1:J45"/>
  <sheetViews>
    <sheetView zoomScale="135" workbookViewId="0">
      <selection activeCell="D9" sqref="D9"/>
    </sheetView>
  </sheetViews>
  <sheetFormatPr baseColWidth="10" defaultRowHeight="16" x14ac:dyDescent="0.2"/>
  <cols>
    <col min="1" max="1" width="21.33203125" customWidth="1"/>
    <col min="2" max="2" width="21" customWidth="1"/>
    <col min="3" max="3" width="23.33203125" customWidth="1"/>
    <col min="4" max="4" width="26.1640625" customWidth="1"/>
    <col min="5" max="5" width="17" bestFit="1" customWidth="1"/>
    <col min="6" max="6" width="26.5" customWidth="1"/>
    <col min="7" max="7" width="13" bestFit="1" customWidth="1"/>
    <col min="8" max="8" width="24" bestFit="1" customWidth="1"/>
    <col min="9" max="9" width="13.6640625" bestFit="1" customWidth="1"/>
    <col min="10" max="10" width="17.1640625" bestFit="1" customWidth="1"/>
  </cols>
  <sheetData>
    <row r="1" spans="1:10" s="2" customFormat="1" x14ac:dyDescent="0.2">
      <c r="A1" s="2" t="s">
        <v>0</v>
      </c>
      <c r="B1" s="2" t="s">
        <v>8</v>
      </c>
      <c r="C1" s="2" t="s">
        <v>20</v>
      </c>
      <c r="D1" s="2" t="s">
        <v>30</v>
      </c>
      <c r="G1" s="2" t="s">
        <v>23</v>
      </c>
      <c r="H1" s="2" t="s">
        <v>24</v>
      </c>
      <c r="I1" s="2" t="s">
        <v>21</v>
      </c>
      <c r="J1" s="2" t="s">
        <v>22</v>
      </c>
    </row>
    <row r="2" spans="1:10" x14ac:dyDescent="0.2">
      <c r="A2" t="s">
        <v>10</v>
      </c>
      <c r="B2" s="1">
        <v>1</v>
      </c>
      <c r="C2" s="1" cm="1">
        <f t="array" ref="C2:C14">B2:B14*10000</f>
        <v>10000</v>
      </c>
      <c r="D2" s="1">
        <v>2000</v>
      </c>
      <c r="E2" s="1"/>
      <c r="F2" s="1"/>
      <c r="G2" cm="1">
        <f t="array" ref="G2:G14">C2:C14/D2:D14</f>
        <v>5</v>
      </c>
      <c r="H2" cm="1">
        <f t="array" ref="H2:H14">_xlfn.ANCHORARRAY(G2)/G2</f>
        <v>1</v>
      </c>
      <c r="I2">
        <f t="shared" ref="I2:I14" si="0">SIGN(G2-1)*LOG10(ABS(G2-1)+1)</f>
        <v>0.69897000433601886</v>
      </c>
      <c r="J2">
        <f t="shared" ref="J2:J14" si="1">SIGN(H2-1)*LOG10(ABS(H2-1)+1)</f>
        <v>0</v>
      </c>
    </row>
    <row r="3" spans="1:10" x14ac:dyDescent="0.2">
      <c r="A3" t="s">
        <v>9</v>
      </c>
      <c r="B3" s="1">
        <v>1.5E-3</v>
      </c>
      <c r="C3" s="1">
        <v>15</v>
      </c>
      <c r="D3" s="1">
        <v>0.5</v>
      </c>
      <c r="E3" s="1"/>
      <c r="F3" s="1"/>
      <c r="G3">
        <v>30</v>
      </c>
      <c r="H3">
        <v>6</v>
      </c>
      <c r="I3">
        <f t="shared" si="0"/>
        <v>1.4771212547196624</v>
      </c>
      <c r="J3">
        <f t="shared" si="1"/>
        <v>0.77815125038364363</v>
      </c>
    </row>
    <row r="4" spans="1:10" x14ac:dyDescent="0.2">
      <c r="A4" t="s">
        <v>1</v>
      </c>
      <c r="B4" s="1">
        <v>0.1</v>
      </c>
      <c r="C4" s="1">
        <v>1000</v>
      </c>
      <c r="D4" s="1">
        <v>2.5</v>
      </c>
      <c r="E4" s="1"/>
      <c r="F4" s="1"/>
      <c r="G4">
        <v>400</v>
      </c>
      <c r="H4">
        <v>80</v>
      </c>
      <c r="I4">
        <f t="shared" si="0"/>
        <v>2.6020599913279625</v>
      </c>
      <c r="J4">
        <f t="shared" si="1"/>
        <v>1.9030899869919435</v>
      </c>
    </row>
    <row r="5" spans="1:10" x14ac:dyDescent="0.2">
      <c r="A5" t="s">
        <v>2</v>
      </c>
      <c r="B5" s="1">
        <v>0.1</v>
      </c>
      <c r="C5" s="1">
        <v>1000</v>
      </c>
      <c r="D5" s="1">
        <v>50</v>
      </c>
      <c r="E5" s="1"/>
      <c r="F5" s="1"/>
      <c r="G5">
        <v>20</v>
      </c>
      <c r="H5">
        <v>4</v>
      </c>
      <c r="I5">
        <f t="shared" si="0"/>
        <v>1.3010299956639813</v>
      </c>
      <c r="J5">
        <f t="shared" si="1"/>
        <v>0.6020599913279624</v>
      </c>
    </row>
    <row r="6" spans="1:10" x14ac:dyDescent="0.2">
      <c r="A6" t="s">
        <v>4</v>
      </c>
      <c r="B6" s="1">
        <v>0.5</v>
      </c>
      <c r="C6" s="1">
        <v>5000</v>
      </c>
      <c r="D6" s="1">
        <v>7500</v>
      </c>
      <c r="E6" s="1" t="s">
        <v>31</v>
      </c>
      <c r="F6" s="1"/>
      <c r="G6">
        <v>0.66666666666666663</v>
      </c>
      <c r="H6">
        <v>0.13333333333333333</v>
      </c>
      <c r="I6">
        <f t="shared" si="0"/>
        <v>-0.1249387366083</v>
      </c>
      <c r="J6">
        <f t="shared" si="1"/>
        <v>-0.27106677228653797</v>
      </c>
    </row>
    <row r="7" spans="1:10" x14ac:dyDescent="0.2">
      <c r="A7" t="s">
        <v>6</v>
      </c>
      <c r="B7" s="1">
        <v>5.0000000000000001E-3</v>
      </c>
      <c r="C7" s="1">
        <v>50</v>
      </c>
      <c r="D7" s="1">
        <v>189</v>
      </c>
      <c r="E7" s="1" t="s">
        <v>31</v>
      </c>
      <c r="F7" s="1"/>
      <c r="G7">
        <v>0.26455026455026454</v>
      </c>
      <c r="H7">
        <v>5.2910052910052907E-2</v>
      </c>
      <c r="I7">
        <f t="shared" si="0"/>
        <v>-0.2394120395384349</v>
      </c>
      <c r="J7">
        <f t="shared" si="1"/>
        <v>-0.28938601450027351</v>
      </c>
    </row>
    <row r="8" spans="1:10" x14ac:dyDescent="0.2">
      <c r="A8" t="s">
        <v>7</v>
      </c>
      <c r="B8" s="1">
        <v>0.05</v>
      </c>
      <c r="C8" s="1">
        <v>500</v>
      </c>
      <c r="D8" s="1">
        <v>1.5</v>
      </c>
      <c r="E8" s="1" t="s">
        <v>31</v>
      </c>
      <c r="F8" s="1"/>
      <c r="G8">
        <v>333.33333333333331</v>
      </c>
      <c r="H8">
        <v>66.666666666666657</v>
      </c>
      <c r="I8">
        <f t="shared" si="0"/>
        <v>2.5228787452803374</v>
      </c>
      <c r="J8">
        <f t="shared" si="1"/>
        <v>1.8239087409443187</v>
      </c>
    </row>
    <row r="9" spans="1:10" x14ac:dyDescent="0.2">
      <c r="A9" t="s">
        <v>11</v>
      </c>
      <c r="B9" s="1">
        <v>0.3</v>
      </c>
      <c r="C9" s="1">
        <v>3000</v>
      </c>
      <c r="D9" s="1">
        <v>320</v>
      </c>
      <c r="E9" s="1"/>
      <c r="F9" s="1"/>
      <c r="G9">
        <v>9.375</v>
      </c>
      <c r="H9">
        <v>1.875</v>
      </c>
      <c r="I9">
        <f t="shared" si="0"/>
        <v>0.97197127639975645</v>
      </c>
      <c r="J9">
        <f t="shared" si="1"/>
        <v>0.27300127206373764</v>
      </c>
    </row>
    <row r="10" spans="1:10" x14ac:dyDescent="0.2">
      <c r="A10" t="s">
        <v>13</v>
      </c>
      <c r="B10" s="1">
        <v>1.5</v>
      </c>
      <c r="C10" s="1">
        <v>15000</v>
      </c>
      <c r="D10" s="3">
        <v>2500</v>
      </c>
      <c r="E10" s="1"/>
      <c r="G10">
        <v>6</v>
      </c>
      <c r="H10">
        <v>1.2</v>
      </c>
      <c r="I10">
        <f t="shared" si="0"/>
        <v>0.77815125038364363</v>
      </c>
      <c r="J10">
        <f t="shared" si="1"/>
        <v>7.9181246047624818E-2</v>
      </c>
    </row>
    <row r="11" spans="1:10" x14ac:dyDescent="0.2">
      <c r="A11" t="s">
        <v>15</v>
      </c>
      <c r="B11" s="1">
        <v>1</v>
      </c>
      <c r="C11" s="1">
        <v>10000</v>
      </c>
      <c r="D11" s="1">
        <v>1500</v>
      </c>
      <c r="E11" s="1"/>
      <c r="G11">
        <v>6.666666666666667</v>
      </c>
      <c r="H11">
        <v>1.3333333333333335</v>
      </c>
      <c r="I11">
        <f t="shared" si="0"/>
        <v>0.82390874094431876</v>
      </c>
      <c r="J11">
        <f t="shared" si="1"/>
        <v>0.1249387366083</v>
      </c>
    </row>
    <row r="12" spans="1:10" x14ac:dyDescent="0.2">
      <c r="A12" t="s">
        <v>16</v>
      </c>
      <c r="B12" s="1">
        <v>1</v>
      </c>
      <c r="C12" s="1">
        <v>10000</v>
      </c>
      <c r="D12" s="1">
        <v>2000</v>
      </c>
      <c r="E12" s="1"/>
      <c r="G12">
        <v>5</v>
      </c>
      <c r="H12">
        <v>1</v>
      </c>
      <c r="I12">
        <f t="shared" si="0"/>
        <v>0.69897000433601886</v>
      </c>
      <c r="J12">
        <f t="shared" si="1"/>
        <v>0</v>
      </c>
    </row>
    <row r="13" spans="1:10" x14ac:dyDescent="0.2">
      <c r="A13" t="s">
        <v>17</v>
      </c>
      <c r="B13" s="1">
        <v>1</v>
      </c>
      <c r="C13" s="1">
        <v>10000</v>
      </c>
      <c r="D13" s="1">
        <v>23.1</v>
      </c>
      <c r="E13" s="1"/>
      <c r="G13">
        <v>432.90043290043286</v>
      </c>
      <c r="H13">
        <v>86.580086580086572</v>
      </c>
      <c r="I13">
        <f t="shared" si="0"/>
        <v>2.6363880201078556</v>
      </c>
      <c r="J13">
        <f t="shared" si="1"/>
        <v>1.9374180157718368</v>
      </c>
    </row>
    <row r="14" spans="1:10" x14ac:dyDescent="0.2">
      <c r="A14" t="s">
        <v>18</v>
      </c>
      <c r="B14" s="1">
        <v>2.5</v>
      </c>
      <c r="C14" s="1">
        <v>25000</v>
      </c>
      <c r="D14" s="1">
        <v>2000</v>
      </c>
      <c r="E14" s="1" t="s">
        <v>31</v>
      </c>
      <c r="G14">
        <v>12.5</v>
      </c>
      <c r="H14">
        <v>2.5</v>
      </c>
      <c r="I14">
        <f t="shared" si="0"/>
        <v>1.0969100130080565</v>
      </c>
      <c r="J14">
        <f t="shared" si="1"/>
        <v>0.3979400086720376</v>
      </c>
    </row>
    <row r="33" spans="1:6" x14ac:dyDescent="0.2">
      <c r="A33" t="s">
        <v>3</v>
      </c>
      <c r="B33" s="1">
        <v>5</v>
      </c>
      <c r="C33" s="1"/>
      <c r="D33" s="1"/>
      <c r="E33" s="1"/>
      <c r="F33" s="1"/>
    </row>
    <row r="34" spans="1:6" x14ac:dyDescent="0.2">
      <c r="A34" t="s">
        <v>5</v>
      </c>
      <c r="B34" s="1">
        <v>5</v>
      </c>
      <c r="C34" s="1"/>
      <c r="D34" s="1"/>
      <c r="F34" s="1"/>
    </row>
    <row r="35" spans="1:6" x14ac:dyDescent="0.2">
      <c r="A35" t="s">
        <v>12</v>
      </c>
      <c r="B35" s="1">
        <v>0.1</v>
      </c>
      <c r="C35" s="1"/>
      <c r="D35" s="1"/>
      <c r="E35" s="1"/>
      <c r="F35" s="1"/>
    </row>
    <row r="36" spans="1:6" x14ac:dyDescent="0.2">
      <c r="A36" t="s">
        <v>14</v>
      </c>
      <c r="B36" s="1">
        <v>0.1</v>
      </c>
      <c r="C36" s="1"/>
      <c r="D36" s="1"/>
      <c r="E36" s="1"/>
    </row>
    <row r="37" spans="1:6" x14ac:dyDescent="0.2">
      <c r="A37" t="s">
        <v>19</v>
      </c>
      <c r="B37" s="1">
        <v>0.3</v>
      </c>
    </row>
    <row r="45" spans="1:6" x14ac:dyDescent="0.2">
      <c r="B45" s="1"/>
      <c r="C45" s="1"/>
      <c r="D45" s="1"/>
      <c r="E45" s="1"/>
      <c r="F45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F5C3-D2D7-AC43-9BEF-B818001EEFCE}">
  <dimension ref="A1:J46"/>
  <sheetViews>
    <sheetView zoomScale="150" workbookViewId="0">
      <selection activeCell="E3" sqref="E3"/>
    </sheetView>
  </sheetViews>
  <sheetFormatPr baseColWidth="10" defaultRowHeight="16" x14ac:dyDescent="0.2"/>
  <cols>
    <col min="1" max="1" width="21.33203125" customWidth="1"/>
    <col min="2" max="2" width="21" customWidth="1"/>
    <col min="3" max="3" width="23.33203125" customWidth="1"/>
    <col min="4" max="4" width="25.5" customWidth="1"/>
    <col min="5" max="5" width="17" bestFit="1" customWidth="1"/>
    <col min="6" max="6" width="26.5" customWidth="1"/>
    <col min="7" max="7" width="13" bestFit="1" customWidth="1"/>
    <col min="8" max="8" width="24" bestFit="1" customWidth="1"/>
    <col min="9" max="9" width="13.6640625" bestFit="1" customWidth="1"/>
    <col min="10" max="10" width="17.1640625" bestFit="1" customWidth="1"/>
  </cols>
  <sheetData>
    <row r="1" spans="1:10" s="2" customFormat="1" x14ac:dyDescent="0.2">
      <c r="A1" s="2" t="s">
        <v>0</v>
      </c>
      <c r="B1" s="2" t="s">
        <v>8</v>
      </c>
      <c r="C1" s="2" t="s">
        <v>20</v>
      </c>
      <c r="D1" s="2" t="s">
        <v>32</v>
      </c>
      <c r="G1" s="2" t="s">
        <v>23</v>
      </c>
      <c r="H1" s="2" t="s">
        <v>24</v>
      </c>
      <c r="I1" s="2" t="s">
        <v>21</v>
      </c>
      <c r="J1" s="2" t="s">
        <v>22</v>
      </c>
    </row>
    <row r="2" spans="1:10" x14ac:dyDescent="0.2">
      <c r="A2" t="s">
        <v>10</v>
      </c>
      <c r="B2" s="1">
        <v>1</v>
      </c>
      <c r="C2" s="1" cm="1">
        <f t="array" ref="C2:C15">B2:B15*10000</f>
        <v>10000</v>
      </c>
      <c r="D2" s="1">
        <v>2500</v>
      </c>
      <c r="E2" s="1"/>
      <c r="F2" s="1"/>
      <c r="G2" cm="1">
        <f t="array" ref="G2:G15">C2:C15/D2:D15</f>
        <v>4</v>
      </c>
      <c r="H2" cm="1">
        <f t="array" ref="H2:H15">_xlfn.ANCHORARRAY(G2)/G2</f>
        <v>1</v>
      </c>
      <c r="I2">
        <f t="shared" ref="I2:J6" si="0">SIGN(G2-1)*LOG10(ABS(G2-1)+1)</f>
        <v>0.6020599913279624</v>
      </c>
      <c r="J2">
        <f t="shared" si="0"/>
        <v>0</v>
      </c>
    </row>
    <row r="3" spans="1:10" x14ac:dyDescent="0.2">
      <c r="A3" t="s">
        <v>9</v>
      </c>
      <c r="B3" s="1">
        <v>1.5E-3</v>
      </c>
      <c r="C3" s="1">
        <v>15</v>
      </c>
      <c r="D3" s="1">
        <v>41</v>
      </c>
      <c r="E3" s="1"/>
      <c r="F3" s="1"/>
      <c r="G3">
        <v>0.36585365853658536</v>
      </c>
      <c r="H3">
        <v>9.1463414634146339E-2</v>
      </c>
      <c r="I3">
        <f t="shared" si="0"/>
        <v>-0.21329094598109097</v>
      </c>
      <c r="J3">
        <f t="shared" si="0"/>
        <v>-0.28070048949875065</v>
      </c>
    </row>
    <row r="4" spans="1:10" x14ac:dyDescent="0.2">
      <c r="A4" t="s">
        <v>1</v>
      </c>
      <c r="B4" s="1">
        <v>0.1</v>
      </c>
      <c r="C4" s="1">
        <v>1000</v>
      </c>
      <c r="D4" s="1">
        <v>5</v>
      </c>
      <c r="E4" s="1"/>
      <c r="F4" s="1"/>
      <c r="G4">
        <v>200</v>
      </c>
      <c r="H4">
        <v>50</v>
      </c>
      <c r="I4">
        <f t="shared" si="0"/>
        <v>2.3010299956639813</v>
      </c>
      <c r="J4">
        <f t="shared" si="0"/>
        <v>1.6989700043360187</v>
      </c>
    </row>
    <row r="5" spans="1:10" x14ac:dyDescent="0.2">
      <c r="A5" t="s">
        <v>2</v>
      </c>
      <c r="B5" s="1">
        <v>0.1</v>
      </c>
      <c r="C5" s="1">
        <v>1000</v>
      </c>
      <c r="D5" s="1">
        <v>5</v>
      </c>
      <c r="E5" s="1"/>
      <c r="F5" s="1"/>
      <c r="G5">
        <v>200</v>
      </c>
      <c r="H5">
        <v>50</v>
      </c>
      <c r="I5">
        <f t="shared" si="0"/>
        <v>2.3010299956639813</v>
      </c>
      <c r="J5">
        <f t="shared" si="0"/>
        <v>1.6989700043360187</v>
      </c>
    </row>
    <row r="6" spans="1:10" x14ac:dyDescent="0.2">
      <c r="A6" t="s">
        <v>3</v>
      </c>
      <c r="B6" s="1">
        <v>5</v>
      </c>
      <c r="C6" s="1">
        <v>50000</v>
      </c>
      <c r="D6" s="1">
        <v>6300</v>
      </c>
      <c r="E6" s="1"/>
      <c r="F6" s="1"/>
      <c r="G6">
        <v>7.9365079365079367</v>
      </c>
      <c r="H6">
        <v>1.9841269841269842</v>
      </c>
      <c r="I6">
        <f t="shared" si="0"/>
        <v>0.89962945488243706</v>
      </c>
      <c r="J6">
        <f t="shared" si="0"/>
        <v>0.29756946355447472</v>
      </c>
    </row>
    <row r="7" spans="1:10" x14ac:dyDescent="0.2">
      <c r="A7" t="s">
        <v>4</v>
      </c>
      <c r="B7" s="1">
        <v>0.5</v>
      </c>
      <c r="C7" s="1">
        <v>5000</v>
      </c>
      <c r="D7" s="1">
        <v>11500</v>
      </c>
      <c r="E7" s="1" t="s">
        <v>31</v>
      </c>
      <c r="F7" s="1"/>
      <c r="G7">
        <v>0.43478260869565216</v>
      </c>
      <c r="H7">
        <v>0.10869565217391304</v>
      </c>
      <c r="I7">
        <f t="shared" ref="I7:I15" si="1">SIGN(G7-1)*LOG10(ABS(G7-1)+1)</f>
        <v>-0.1945746647496944</v>
      </c>
      <c r="J7">
        <f t="shared" ref="J7:J15" si="2">SIGN(H7-1)*LOG10(ABS(H7-1)+1)</f>
        <v>-0.27676142093704442</v>
      </c>
    </row>
    <row r="8" spans="1:10" x14ac:dyDescent="0.2">
      <c r="A8" t="s">
        <v>6</v>
      </c>
      <c r="B8" s="1">
        <v>5.0000000000000001E-3</v>
      </c>
      <c r="C8" s="1">
        <v>50</v>
      </c>
      <c r="D8" s="1">
        <v>6.75</v>
      </c>
      <c r="E8" s="1" t="s">
        <v>31</v>
      </c>
      <c r="F8" s="1"/>
      <c r="G8">
        <v>7.4074074074074074</v>
      </c>
      <c r="H8">
        <v>1.8518518518518519</v>
      </c>
      <c r="I8">
        <f t="shared" si="1"/>
        <v>0.86966623150499389</v>
      </c>
      <c r="J8">
        <f t="shared" si="2"/>
        <v>0.2676062401770315</v>
      </c>
    </row>
    <row r="9" spans="1:10" x14ac:dyDescent="0.2">
      <c r="A9" t="s">
        <v>7</v>
      </c>
      <c r="B9" s="1">
        <v>0.05</v>
      </c>
      <c r="C9" s="1">
        <v>500</v>
      </c>
      <c r="D9" s="1">
        <v>14</v>
      </c>
      <c r="E9" s="1" t="s">
        <v>31</v>
      </c>
      <c r="F9" s="1"/>
      <c r="G9">
        <v>35.714285714285715</v>
      </c>
      <c r="H9">
        <v>8.9285714285714288</v>
      </c>
      <c r="I9">
        <f t="shared" si="1"/>
        <v>1.5528419686577808</v>
      </c>
      <c r="J9">
        <f t="shared" si="2"/>
        <v>0.9507819773298184</v>
      </c>
    </row>
    <row r="10" spans="1:10" x14ac:dyDescent="0.2">
      <c r="A10" t="s">
        <v>14</v>
      </c>
      <c r="B10" s="1">
        <v>0.1</v>
      </c>
      <c r="C10" s="1">
        <v>1000</v>
      </c>
      <c r="D10" s="1">
        <v>1600</v>
      </c>
      <c r="E10" s="1"/>
      <c r="G10">
        <v>0.625</v>
      </c>
      <c r="H10">
        <v>0.15625</v>
      </c>
      <c r="I10">
        <f t="shared" si="1"/>
        <v>-0.13830269816628146</v>
      </c>
      <c r="J10">
        <f t="shared" si="2"/>
        <v>-0.26570203332223824</v>
      </c>
    </row>
    <row r="11" spans="1:10" x14ac:dyDescent="0.2">
      <c r="A11" t="s">
        <v>13</v>
      </c>
      <c r="B11" s="1">
        <v>1.5</v>
      </c>
      <c r="C11" s="1">
        <v>15000</v>
      </c>
      <c r="D11" s="3">
        <v>2500</v>
      </c>
      <c r="E11" s="1"/>
      <c r="G11">
        <v>6</v>
      </c>
      <c r="H11">
        <v>1.5</v>
      </c>
      <c r="I11">
        <f t="shared" si="1"/>
        <v>0.77815125038364363</v>
      </c>
      <c r="J11">
        <f t="shared" si="2"/>
        <v>0.17609125905568124</v>
      </c>
    </row>
    <row r="12" spans="1:10" x14ac:dyDescent="0.2">
      <c r="A12" t="s">
        <v>15</v>
      </c>
      <c r="B12" s="1">
        <v>1</v>
      </c>
      <c r="C12" s="1">
        <v>10000</v>
      </c>
      <c r="D12" s="1">
        <v>1500</v>
      </c>
      <c r="E12" s="1"/>
      <c r="G12">
        <v>6.666666666666667</v>
      </c>
      <c r="H12">
        <v>1.6666666666666667</v>
      </c>
      <c r="I12">
        <f t="shared" si="1"/>
        <v>0.82390874094431876</v>
      </c>
      <c r="J12">
        <f t="shared" si="2"/>
        <v>0.22184874961635639</v>
      </c>
    </row>
    <row r="13" spans="1:10" x14ac:dyDescent="0.2">
      <c r="A13" t="s">
        <v>16</v>
      </c>
      <c r="B13" s="1">
        <v>1</v>
      </c>
      <c r="C13" s="1">
        <v>10000</v>
      </c>
      <c r="D13" s="1">
        <v>1000</v>
      </c>
      <c r="E13" s="1"/>
      <c r="G13">
        <v>10</v>
      </c>
      <c r="H13">
        <v>2.5</v>
      </c>
      <c r="I13">
        <f t="shared" si="1"/>
        <v>1</v>
      </c>
      <c r="J13">
        <f t="shared" si="2"/>
        <v>0.3979400086720376</v>
      </c>
    </row>
    <row r="14" spans="1:10" x14ac:dyDescent="0.2">
      <c r="A14" t="s">
        <v>17</v>
      </c>
      <c r="B14" s="1">
        <v>1</v>
      </c>
      <c r="C14" s="1">
        <v>10000</v>
      </c>
      <c r="D14" s="1">
        <v>1.5</v>
      </c>
      <c r="E14" s="1"/>
      <c r="G14">
        <v>6666.666666666667</v>
      </c>
      <c r="H14">
        <v>1666.6666666666667</v>
      </c>
      <c r="I14">
        <f t="shared" si="1"/>
        <v>3.8239087409443187</v>
      </c>
      <c r="J14">
        <f t="shared" si="2"/>
        <v>3.2218487496163566</v>
      </c>
    </row>
    <row r="15" spans="1:10" x14ac:dyDescent="0.2">
      <c r="A15" t="s">
        <v>18</v>
      </c>
      <c r="B15" s="1">
        <v>2.5</v>
      </c>
      <c r="C15" s="1">
        <v>25000</v>
      </c>
      <c r="D15" s="1">
        <v>1800</v>
      </c>
      <c r="E15" s="1"/>
      <c r="G15">
        <v>13.888888888888889</v>
      </c>
      <c r="H15">
        <v>3.4722222222222223</v>
      </c>
      <c r="I15">
        <f t="shared" si="1"/>
        <v>1.1426675035687315</v>
      </c>
      <c r="J15">
        <f t="shared" si="2"/>
        <v>0.54060751224076919</v>
      </c>
    </row>
    <row r="35" spans="1:6" x14ac:dyDescent="0.2">
      <c r="A35" t="s">
        <v>5</v>
      </c>
      <c r="B35" s="1">
        <v>5</v>
      </c>
    </row>
    <row r="36" spans="1:6" x14ac:dyDescent="0.2">
      <c r="A36" t="s">
        <v>11</v>
      </c>
      <c r="B36" s="1">
        <v>0.3</v>
      </c>
    </row>
    <row r="37" spans="1:6" x14ac:dyDescent="0.2">
      <c r="A37" t="s">
        <v>12</v>
      </c>
      <c r="B37" s="1">
        <v>0.1</v>
      </c>
    </row>
    <row r="38" spans="1:6" x14ac:dyDescent="0.2">
      <c r="A38" t="s">
        <v>19</v>
      </c>
      <c r="B38" s="1">
        <v>0.3</v>
      </c>
    </row>
    <row r="46" spans="1:6" x14ac:dyDescent="0.2">
      <c r="B46" s="1"/>
      <c r="C46" s="1"/>
      <c r="D46" s="1"/>
      <c r="E46" s="1"/>
      <c r="F46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ECC80-25CA-1148-9DE6-AF91530F3650}">
  <dimension ref="A1:J49"/>
  <sheetViews>
    <sheetView topLeftCell="A5" zoomScale="140" zoomScaleNormal="82" workbookViewId="0">
      <selection activeCell="D17" sqref="D17"/>
    </sheetView>
  </sheetViews>
  <sheetFormatPr baseColWidth="10" defaultRowHeight="16" x14ac:dyDescent="0.2"/>
  <cols>
    <col min="1" max="1" width="21.33203125" customWidth="1"/>
    <col min="2" max="2" width="19.6640625" bestFit="1" customWidth="1"/>
    <col min="3" max="3" width="22" bestFit="1" customWidth="1"/>
    <col min="4" max="4" width="33.5" bestFit="1" customWidth="1"/>
    <col min="5" max="5" width="17" bestFit="1" customWidth="1"/>
    <col min="6" max="6" width="26.5" customWidth="1"/>
    <col min="7" max="7" width="20.5" customWidth="1"/>
    <col min="8" max="8" width="23.6640625" bestFit="1" customWidth="1"/>
    <col min="9" max="9" width="7.5" bestFit="1" customWidth="1"/>
    <col min="10" max="10" width="17.1640625" bestFit="1" customWidth="1"/>
  </cols>
  <sheetData>
    <row r="1" spans="1:10" s="2" customFormat="1" x14ac:dyDescent="0.2">
      <c r="A1" s="2" t="s">
        <v>0</v>
      </c>
      <c r="B1" s="2" t="s">
        <v>8</v>
      </c>
      <c r="C1" s="2" t="s">
        <v>20</v>
      </c>
      <c r="D1" s="2" t="s">
        <v>33</v>
      </c>
      <c r="G1" s="2" t="s">
        <v>23</v>
      </c>
      <c r="H1" s="2" t="s">
        <v>24</v>
      </c>
      <c r="I1" s="2" t="s">
        <v>21</v>
      </c>
      <c r="J1" s="2" t="s">
        <v>22</v>
      </c>
    </row>
    <row r="2" spans="1:10" x14ac:dyDescent="0.2">
      <c r="A2" t="s">
        <v>10</v>
      </c>
      <c r="B2" s="1">
        <v>1</v>
      </c>
      <c r="C2" s="1" cm="1">
        <f t="array" ref="C2:C17">B2:B17*10000</f>
        <v>10000</v>
      </c>
      <c r="D2" s="1">
        <v>2500</v>
      </c>
      <c r="E2" s="1"/>
      <c r="F2" s="1"/>
      <c r="G2" cm="1">
        <f t="array" ref="G2:G17">C2:C17/D2:D17</f>
        <v>4</v>
      </c>
      <c r="H2" cm="1">
        <f t="array" ref="H2:H17">_xlfn.ANCHORARRAY(G2)/G2</f>
        <v>1</v>
      </c>
      <c r="I2">
        <f t="shared" ref="I2:I12" si="0">SIGN(G2-1)*LOG10(ABS(G2-1)+1)</f>
        <v>0.6020599913279624</v>
      </c>
      <c r="J2">
        <f t="shared" ref="J2:J13" si="1">SIGN(H2-1)*LOG10(ABS(H2-1)+1)</f>
        <v>0</v>
      </c>
    </row>
    <row r="3" spans="1:10" x14ac:dyDescent="0.2">
      <c r="A3" t="s">
        <v>9</v>
      </c>
      <c r="B3" s="1">
        <v>1.5E-3</v>
      </c>
      <c r="C3" s="1">
        <v>15</v>
      </c>
      <c r="D3" s="1">
        <v>15</v>
      </c>
      <c r="E3" s="1"/>
      <c r="F3" s="1"/>
      <c r="G3">
        <v>1</v>
      </c>
      <c r="H3">
        <v>0.25</v>
      </c>
      <c r="I3">
        <f t="shared" si="0"/>
        <v>0</v>
      </c>
      <c r="J3">
        <f t="shared" si="1"/>
        <v>-0.24303804868629444</v>
      </c>
    </row>
    <row r="4" spans="1:10" x14ac:dyDescent="0.2">
      <c r="A4" t="s">
        <v>1</v>
      </c>
      <c r="B4" s="1">
        <v>0.1</v>
      </c>
      <c r="C4" s="1">
        <v>1000</v>
      </c>
      <c r="D4" s="1">
        <v>5</v>
      </c>
      <c r="E4" s="1"/>
      <c r="F4" s="1"/>
      <c r="G4">
        <v>200</v>
      </c>
      <c r="H4">
        <v>50</v>
      </c>
      <c r="I4">
        <f t="shared" si="0"/>
        <v>2.3010299956639813</v>
      </c>
      <c r="J4">
        <f t="shared" si="1"/>
        <v>1.6989700043360187</v>
      </c>
    </row>
    <row r="5" spans="1:10" x14ac:dyDescent="0.2">
      <c r="A5" t="s">
        <v>2</v>
      </c>
      <c r="B5" s="1">
        <v>0.1</v>
      </c>
      <c r="C5" s="1">
        <v>1000</v>
      </c>
      <c r="D5" s="1">
        <v>10</v>
      </c>
      <c r="E5" s="1"/>
      <c r="F5" s="1"/>
      <c r="G5">
        <v>100</v>
      </c>
      <c r="H5">
        <v>25</v>
      </c>
      <c r="I5">
        <f t="shared" si="0"/>
        <v>2</v>
      </c>
      <c r="J5">
        <f t="shared" si="1"/>
        <v>1.3979400086720377</v>
      </c>
    </row>
    <row r="6" spans="1:10" x14ac:dyDescent="0.2">
      <c r="A6" t="s">
        <v>3</v>
      </c>
      <c r="B6" s="1">
        <v>5</v>
      </c>
      <c r="C6" s="1">
        <v>50000</v>
      </c>
      <c r="D6" s="1">
        <v>3100</v>
      </c>
      <c r="E6" s="1"/>
      <c r="F6" s="1"/>
      <c r="G6">
        <v>16.129032258064516</v>
      </c>
      <c r="H6">
        <v>4.032258064516129</v>
      </c>
      <c r="I6">
        <f t="shared" si="0"/>
        <v>1.2076083105017461</v>
      </c>
      <c r="J6">
        <f t="shared" si="1"/>
        <v>0.60554831917378371</v>
      </c>
    </row>
    <row r="7" spans="1:10" x14ac:dyDescent="0.2">
      <c r="A7" t="s">
        <v>4</v>
      </c>
      <c r="B7" s="1">
        <v>0.5</v>
      </c>
      <c r="C7" s="1">
        <v>5000</v>
      </c>
      <c r="D7" s="1">
        <v>1000</v>
      </c>
      <c r="E7" s="1"/>
      <c r="F7" s="1"/>
      <c r="G7">
        <v>5</v>
      </c>
      <c r="H7">
        <v>1.25</v>
      </c>
      <c r="I7">
        <f t="shared" si="0"/>
        <v>0.69897000433601886</v>
      </c>
      <c r="J7">
        <f t="shared" si="1"/>
        <v>9.691001300805642E-2</v>
      </c>
    </row>
    <row r="8" spans="1:10" x14ac:dyDescent="0.2">
      <c r="A8" t="s">
        <v>6</v>
      </c>
      <c r="B8" s="1">
        <v>5.0000000000000001E-3</v>
      </c>
      <c r="C8" s="1">
        <v>50</v>
      </c>
      <c r="D8" s="1">
        <v>26.5</v>
      </c>
      <c r="E8" t="s">
        <v>34</v>
      </c>
      <c r="F8" s="1"/>
      <c r="G8">
        <v>1.8867924528301887</v>
      </c>
      <c r="H8">
        <v>0.47169811320754718</v>
      </c>
      <c r="I8">
        <f t="shared" si="0"/>
        <v>0.27572413039921095</v>
      </c>
      <c r="J8">
        <f t="shared" si="1"/>
        <v>-0.18420914927786067</v>
      </c>
    </row>
    <row r="9" spans="1:10" x14ac:dyDescent="0.2">
      <c r="A9" t="s">
        <v>7</v>
      </c>
      <c r="B9" s="1">
        <v>0.05</v>
      </c>
      <c r="C9" s="1">
        <v>500</v>
      </c>
      <c r="D9" s="1">
        <v>50</v>
      </c>
      <c r="E9" t="s">
        <v>34</v>
      </c>
      <c r="F9" s="1"/>
      <c r="G9">
        <v>10</v>
      </c>
      <c r="H9">
        <v>2.5</v>
      </c>
      <c r="I9">
        <f t="shared" si="0"/>
        <v>1</v>
      </c>
      <c r="J9">
        <f t="shared" si="1"/>
        <v>0.3979400086720376</v>
      </c>
    </row>
    <row r="10" spans="1:10" x14ac:dyDescent="0.2">
      <c r="A10" t="s">
        <v>11</v>
      </c>
      <c r="B10" s="1">
        <v>0.3</v>
      </c>
      <c r="C10" s="1">
        <v>3000</v>
      </c>
      <c r="D10" s="1">
        <v>1000</v>
      </c>
      <c r="E10" s="1"/>
      <c r="F10" s="1"/>
      <c r="G10">
        <v>3</v>
      </c>
      <c r="H10">
        <v>0.75</v>
      </c>
      <c r="I10">
        <f t="shared" si="0"/>
        <v>0.47712125471966244</v>
      </c>
      <c r="J10">
        <f t="shared" si="1"/>
        <v>-9.691001300805642E-2</v>
      </c>
    </row>
    <row r="11" spans="1:10" x14ac:dyDescent="0.2">
      <c r="A11" t="s">
        <v>14</v>
      </c>
      <c r="B11" s="1">
        <v>0.1</v>
      </c>
      <c r="C11" s="1">
        <v>1000</v>
      </c>
      <c r="D11" s="1">
        <v>3200</v>
      </c>
      <c r="G11">
        <v>0.3125</v>
      </c>
      <c r="H11">
        <v>7.8125E-2</v>
      </c>
      <c r="I11">
        <f t="shared" si="0"/>
        <v>-0.22724378150306254</v>
      </c>
      <c r="J11">
        <f t="shared" si="1"/>
        <v>-0.28372513745551076</v>
      </c>
    </row>
    <row r="12" spans="1:10" x14ac:dyDescent="0.2">
      <c r="A12" t="s">
        <v>15</v>
      </c>
      <c r="B12" s="1">
        <v>1</v>
      </c>
      <c r="C12" s="1">
        <v>10000</v>
      </c>
      <c r="D12" s="1">
        <v>2000</v>
      </c>
      <c r="G12">
        <v>5</v>
      </c>
      <c r="H12">
        <v>1.25</v>
      </c>
      <c r="I12">
        <f t="shared" si="0"/>
        <v>0.69897000433601886</v>
      </c>
      <c r="J12">
        <f t="shared" si="1"/>
        <v>9.691001300805642E-2</v>
      </c>
    </row>
    <row r="13" spans="1:10" x14ac:dyDescent="0.2">
      <c r="A13" t="s">
        <v>13</v>
      </c>
      <c r="B13" s="1">
        <v>1.5</v>
      </c>
      <c r="C13" s="1">
        <v>15000</v>
      </c>
      <c r="D13" s="1">
        <v>1750</v>
      </c>
      <c r="E13" t="s">
        <v>34</v>
      </c>
      <c r="G13">
        <v>8.5714285714285712</v>
      </c>
      <c r="H13">
        <v>2.1428571428571428</v>
      </c>
      <c r="I13">
        <f>SIGN(G13-1)*LOG10(ABS(G13-1)+1)</f>
        <v>0.93305321036938682</v>
      </c>
      <c r="J13">
        <f t="shared" si="1"/>
        <v>0.33099321904142442</v>
      </c>
    </row>
    <row r="14" spans="1:10" x14ac:dyDescent="0.2">
      <c r="A14" t="s">
        <v>16</v>
      </c>
      <c r="B14" s="1">
        <v>1</v>
      </c>
      <c r="C14" s="1">
        <v>10000</v>
      </c>
      <c r="D14" s="1">
        <v>2000</v>
      </c>
      <c r="G14">
        <v>5</v>
      </c>
      <c r="H14">
        <v>1.25</v>
      </c>
      <c r="I14">
        <f t="shared" ref="I14:J17" si="2">SIGN(G14-1)*LOG10(ABS(G14-1)+1)</f>
        <v>0.69897000433601886</v>
      </c>
      <c r="J14">
        <f t="shared" si="2"/>
        <v>9.691001300805642E-2</v>
      </c>
    </row>
    <row r="15" spans="1:10" x14ac:dyDescent="0.2">
      <c r="A15" t="s">
        <v>17</v>
      </c>
      <c r="B15" s="1">
        <v>1</v>
      </c>
      <c r="C15" s="1">
        <v>10000</v>
      </c>
      <c r="D15" s="1">
        <v>18.5</v>
      </c>
      <c r="G15">
        <v>540.54054054054052</v>
      </c>
      <c r="H15">
        <v>135.13513513513513</v>
      </c>
      <c r="I15">
        <f t="shared" si="2"/>
        <v>2.7328282715969863</v>
      </c>
      <c r="J15">
        <f t="shared" si="2"/>
        <v>2.1307682802690238</v>
      </c>
    </row>
    <row r="16" spans="1:10" x14ac:dyDescent="0.2">
      <c r="A16" t="s">
        <v>18</v>
      </c>
      <c r="B16" s="1">
        <v>2.5</v>
      </c>
      <c r="C16" s="1">
        <v>25000</v>
      </c>
      <c r="D16" s="1">
        <v>4600</v>
      </c>
      <c r="G16">
        <v>5.4347826086956523</v>
      </c>
      <c r="H16">
        <v>1.3586956521739131</v>
      </c>
      <c r="I16">
        <f t="shared" si="2"/>
        <v>0.73518217699046351</v>
      </c>
      <c r="J16">
        <f t="shared" si="2"/>
        <v>0.13312218566250117</v>
      </c>
    </row>
    <row r="17" spans="1:10" x14ac:dyDescent="0.2">
      <c r="A17" t="s">
        <v>19</v>
      </c>
      <c r="B17" s="1">
        <v>0.3</v>
      </c>
      <c r="C17" s="1">
        <v>3000</v>
      </c>
      <c r="D17" s="1">
        <v>10000</v>
      </c>
      <c r="G17">
        <v>0.3</v>
      </c>
      <c r="H17">
        <v>7.4999999999999997E-2</v>
      </c>
      <c r="I17">
        <f t="shared" si="2"/>
        <v>-0.23044892137827391</v>
      </c>
      <c r="J17">
        <f t="shared" si="2"/>
        <v>-0.2844307338445195</v>
      </c>
    </row>
    <row r="34" spans="1:6" x14ac:dyDescent="0.2">
      <c r="A34" t="s">
        <v>5</v>
      </c>
      <c r="B34" s="1">
        <v>5</v>
      </c>
      <c r="C34" s="1"/>
      <c r="D34" s="1"/>
      <c r="E34" s="1"/>
      <c r="F34" s="1"/>
    </row>
    <row r="35" spans="1:6" x14ac:dyDescent="0.2">
      <c r="A35" t="s">
        <v>12</v>
      </c>
      <c r="B35" s="1">
        <v>0.1</v>
      </c>
      <c r="C35" s="1"/>
      <c r="D35" s="1"/>
      <c r="E35" s="1"/>
      <c r="F35" s="1"/>
    </row>
    <row r="49" spans="2:6" x14ac:dyDescent="0.2">
      <c r="B49" s="1"/>
      <c r="C49" s="1"/>
      <c r="D49" s="1"/>
      <c r="E49" s="1"/>
      <c r="F49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241C-4F99-F242-9523-F8FDAC9DD019}">
  <dimension ref="A1:J47"/>
  <sheetViews>
    <sheetView tabSelected="1" zoomScale="87" workbookViewId="0">
      <selection activeCell="D14" sqref="D14"/>
    </sheetView>
  </sheetViews>
  <sheetFormatPr baseColWidth="10" defaultRowHeight="16" x14ac:dyDescent="0.2"/>
  <cols>
    <col min="1" max="1" width="21.33203125" customWidth="1"/>
    <col min="2" max="2" width="19.6640625" bestFit="1" customWidth="1"/>
    <col min="3" max="3" width="22" bestFit="1" customWidth="1"/>
    <col min="4" max="4" width="33.5" bestFit="1" customWidth="1"/>
    <col min="5" max="5" width="17" bestFit="1" customWidth="1"/>
    <col min="6" max="6" width="26.5" customWidth="1"/>
    <col min="7" max="7" width="20.5" customWidth="1"/>
    <col min="8" max="8" width="23.6640625" bestFit="1" customWidth="1"/>
    <col min="9" max="9" width="7.5" bestFit="1" customWidth="1"/>
    <col min="10" max="10" width="17.1640625" bestFit="1" customWidth="1"/>
  </cols>
  <sheetData>
    <row r="1" spans="1:10" s="2" customFormat="1" x14ac:dyDescent="0.2">
      <c r="A1" s="2" t="s">
        <v>0</v>
      </c>
      <c r="B1" s="2" t="s">
        <v>8</v>
      </c>
      <c r="C1" s="2" t="s">
        <v>20</v>
      </c>
      <c r="D1" s="2" t="s">
        <v>35</v>
      </c>
      <c r="G1" s="2" t="s">
        <v>23</v>
      </c>
      <c r="H1" s="2" t="s">
        <v>24</v>
      </c>
      <c r="I1" s="2" t="s">
        <v>21</v>
      </c>
      <c r="J1" s="2" t="s">
        <v>22</v>
      </c>
    </row>
    <row r="2" spans="1:10" x14ac:dyDescent="0.2">
      <c r="A2" t="s">
        <v>10</v>
      </c>
      <c r="B2" s="1">
        <v>1</v>
      </c>
      <c r="C2" s="1" cm="1">
        <f t="array" ref="C2:C16">B2:B16*10000</f>
        <v>10000</v>
      </c>
      <c r="D2" s="1">
        <v>3000</v>
      </c>
      <c r="E2" s="1"/>
      <c r="F2" s="1"/>
      <c r="G2" cm="1">
        <f t="array" ref="G2:G16">C2:C16/D2:D16</f>
        <v>3.3333333333333335</v>
      </c>
      <c r="H2" cm="1">
        <f t="array" ref="H2:H16">_xlfn.ANCHORARRAY(G2)/G2</f>
        <v>1</v>
      </c>
      <c r="I2">
        <f t="shared" ref="I2:I12" si="0">SIGN(G2-1)*LOG10(ABS(G2-1)+1)</f>
        <v>0.52287874528033762</v>
      </c>
      <c r="J2">
        <f t="shared" ref="J2:J12" si="1">SIGN(H2-1)*LOG10(ABS(H2-1)+1)</f>
        <v>0</v>
      </c>
    </row>
    <row r="3" spans="1:10" x14ac:dyDescent="0.2">
      <c r="A3" t="s">
        <v>9</v>
      </c>
      <c r="B3" s="1">
        <v>1.5E-3</v>
      </c>
      <c r="C3" s="1">
        <v>15</v>
      </c>
      <c r="D3" s="1">
        <v>45</v>
      </c>
      <c r="E3" s="1"/>
      <c r="F3" s="1"/>
      <c r="G3">
        <v>0.33333333333333331</v>
      </c>
      <c r="H3">
        <v>9.9999999999999992E-2</v>
      </c>
      <c r="I3">
        <f t="shared" si="0"/>
        <v>-0.22184874961635639</v>
      </c>
      <c r="J3">
        <f t="shared" si="1"/>
        <v>-0.27875360095282892</v>
      </c>
    </row>
    <row r="4" spans="1:10" x14ac:dyDescent="0.2">
      <c r="A4" t="s">
        <v>1</v>
      </c>
      <c r="B4" s="1">
        <v>0.1</v>
      </c>
      <c r="C4" s="1">
        <v>1000</v>
      </c>
      <c r="D4" s="1">
        <v>10</v>
      </c>
      <c r="E4" s="1"/>
      <c r="F4" s="1"/>
      <c r="G4">
        <v>100</v>
      </c>
      <c r="H4">
        <v>30</v>
      </c>
      <c r="I4">
        <f t="shared" si="0"/>
        <v>2</v>
      </c>
      <c r="J4">
        <f t="shared" si="1"/>
        <v>1.4771212547196624</v>
      </c>
    </row>
    <row r="5" spans="1:10" x14ac:dyDescent="0.2">
      <c r="A5" t="s">
        <v>2</v>
      </c>
      <c r="B5" s="1">
        <v>0.1</v>
      </c>
      <c r="C5" s="1">
        <v>1000</v>
      </c>
      <c r="D5" s="1">
        <v>10</v>
      </c>
      <c r="E5" s="1"/>
      <c r="F5" s="1"/>
      <c r="G5">
        <v>100</v>
      </c>
      <c r="H5">
        <v>30</v>
      </c>
      <c r="I5">
        <f t="shared" si="0"/>
        <v>2</v>
      </c>
      <c r="J5">
        <f t="shared" si="1"/>
        <v>1.4771212547196624</v>
      </c>
    </row>
    <row r="6" spans="1:10" x14ac:dyDescent="0.2">
      <c r="A6" t="s">
        <v>3</v>
      </c>
      <c r="B6" s="1">
        <v>5</v>
      </c>
      <c r="C6" s="1">
        <v>50000</v>
      </c>
      <c r="D6" s="1">
        <v>6300</v>
      </c>
      <c r="E6" s="1"/>
      <c r="F6" s="1"/>
      <c r="G6">
        <v>7.9365079365079367</v>
      </c>
      <c r="H6">
        <v>2.3809523809523809</v>
      </c>
      <c r="I6">
        <f t="shared" si="0"/>
        <v>0.89962945488243706</v>
      </c>
      <c r="J6">
        <f t="shared" si="1"/>
        <v>0.37675070960209955</v>
      </c>
    </row>
    <row r="7" spans="1:10" x14ac:dyDescent="0.2">
      <c r="A7" t="s">
        <v>4</v>
      </c>
      <c r="B7" s="1">
        <v>0.5</v>
      </c>
      <c r="C7" s="1">
        <v>5000</v>
      </c>
      <c r="D7" s="1">
        <v>11250</v>
      </c>
      <c r="E7" s="1"/>
      <c r="F7" s="1"/>
      <c r="G7">
        <v>0.44444444444444442</v>
      </c>
      <c r="H7">
        <v>0.13333333333333333</v>
      </c>
      <c r="I7">
        <f t="shared" si="0"/>
        <v>-0.19188552623891317</v>
      </c>
      <c r="J7">
        <f t="shared" si="1"/>
        <v>-0.27106677228653797</v>
      </c>
    </row>
    <row r="8" spans="1:10" x14ac:dyDescent="0.2">
      <c r="A8" t="s">
        <v>5</v>
      </c>
      <c r="B8" s="1">
        <v>5</v>
      </c>
      <c r="C8" s="1">
        <v>50000</v>
      </c>
      <c r="D8" s="1">
        <v>700</v>
      </c>
      <c r="E8" t="s">
        <v>31</v>
      </c>
      <c r="F8" s="1"/>
      <c r="G8">
        <v>71.428571428571431</v>
      </c>
      <c r="H8">
        <v>21.428571428571427</v>
      </c>
      <c r="I8">
        <f t="shared" si="0"/>
        <v>1.853871964321762</v>
      </c>
      <c r="J8">
        <f t="shared" si="1"/>
        <v>1.3309932190414244</v>
      </c>
    </row>
    <row r="9" spans="1:10" x14ac:dyDescent="0.2">
      <c r="A9" t="s">
        <v>6</v>
      </c>
      <c r="B9" s="1">
        <v>5.0000000000000001E-3</v>
      </c>
      <c r="C9" s="1">
        <v>50</v>
      </c>
      <c r="D9" s="1">
        <v>8.25</v>
      </c>
      <c r="E9" t="s">
        <v>31</v>
      </c>
      <c r="F9" s="1"/>
      <c r="G9">
        <v>6.0606060606060606</v>
      </c>
      <c r="H9">
        <v>1.8181818181818181</v>
      </c>
      <c r="I9">
        <f t="shared" si="0"/>
        <v>0.78251605578609373</v>
      </c>
      <c r="J9">
        <f t="shared" si="1"/>
        <v>0.25963731050575611</v>
      </c>
    </row>
    <row r="10" spans="1:10" x14ac:dyDescent="0.2">
      <c r="A10" t="s">
        <v>7</v>
      </c>
      <c r="B10" s="1">
        <v>0.05</v>
      </c>
      <c r="C10" s="1">
        <v>500</v>
      </c>
      <c r="D10" s="1">
        <v>2</v>
      </c>
      <c r="F10" s="1"/>
      <c r="G10">
        <v>250</v>
      </c>
      <c r="H10">
        <v>75</v>
      </c>
      <c r="I10">
        <f t="shared" si="0"/>
        <v>2.3979400086720375</v>
      </c>
      <c r="J10">
        <f t="shared" si="1"/>
        <v>1.8750612633917001</v>
      </c>
    </row>
    <row r="11" spans="1:10" x14ac:dyDescent="0.2">
      <c r="A11" t="s">
        <v>14</v>
      </c>
      <c r="B11" s="1">
        <v>0.1</v>
      </c>
      <c r="C11" s="1">
        <v>1000</v>
      </c>
      <c r="D11" s="1">
        <v>1600</v>
      </c>
      <c r="G11">
        <v>0.625</v>
      </c>
      <c r="H11">
        <v>0.1875</v>
      </c>
      <c r="I11">
        <f t="shared" si="0"/>
        <v>-0.13830269816628146</v>
      </c>
      <c r="J11">
        <f t="shared" si="1"/>
        <v>-0.25827801524303129</v>
      </c>
    </row>
    <row r="12" spans="1:10" x14ac:dyDescent="0.2">
      <c r="A12" t="s">
        <v>13</v>
      </c>
      <c r="B12" s="1">
        <v>1.5</v>
      </c>
      <c r="C12" s="1">
        <v>15000</v>
      </c>
      <c r="D12" s="1">
        <v>2500</v>
      </c>
      <c r="G12">
        <v>6</v>
      </c>
      <c r="H12">
        <v>1.7999999999999998</v>
      </c>
      <c r="I12">
        <f t="shared" si="0"/>
        <v>0.77815125038364363</v>
      </c>
      <c r="J12">
        <f t="shared" si="1"/>
        <v>0.25527250510330601</v>
      </c>
    </row>
    <row r="13" spans="1:10" x14ac:dyDescent="0.2">
      <c r="A13" t="s">
        <v>15</v>
      </c>
      <c r="B13" s="1">
        <v>1</v>
      </c>
      <c r="C13" s="1">
        <v>10000</v>
      </c>
      <c r="D13" s="1">
        <v>1500</v>
      </c>
      <c r="G13">
        <v>6.666666666666667</v>
      </c>
      <c r="H13">
        <v>2</v>
      </c>
      <c r="I13">
        <f t="shared" ref="I13:J16" si="2">SIGN(G13-1)*LOG10(ABS(G13-1)+1)</f>
        <v>0.82390874094431876</v>
      </c>
      <c r="J13">
        <f t="shared" si="2"/>
        <v>0.3010299956639812</v>
      </c>
    </row>
    <row r="14" spans="1:10" x14ac:dyDescent="0.2">
      <c r="A14" t="s">
        <v>16</v>
      </c>
      <c r="B14" s="1">
        <v>1</v>
      </c>
      <c r="C14" s="1">
        <v>10000</v>
      </c>
      <c r="D14" s="1">
        <v>2000</v>
      </c>
      <c r="G14">
        <v>5</v>
      </c>
      <c r="H14">
        <v>1.5</v>
      </c>
      <c r="I14">
        <f t="shared" si="2"/>
        <v>0.69897000433601886</v>
      </c>
      <c r="J14">
        <f t="shared" si="2"/>
        <v>0.17609125905568124</v>
      </c>
    </row>
    <row r="15" spans="1:10" x14ac:dyDescent="0.2">
      <c r="A15" t="s">
        <v>17</v>
      </c>
      <c r="B15" s="1">
        <v>1</v>
      </c>
      <c r="C15" s="1">
        <v>10000</v>
      </c>
      <c r="D15" s="1">
        <v>0.1</v>
      </c>
      <c r="G15">
        <v>100000</v>
      </c>
      <c r="H15">
        <v>30000</v>
      </c>
      <c r="I15">
        <f t="shared" si="2"/>
        <v>5</v>
      </c>
      <c r="J15">
        <f t="shared" si="2"/>
        <v>4.4771212547196626</v>
      </c>
    </row>
    <row r="16" spans="1:10" x14ac:dyDescent="0.2">
      <c r="A16" t="s">
        <v>18</v>
      </c>
      <c r="B16" s="1">
        <v>2.5</v>
      </c>
      <c r="C16" s="1">
        <v>25000</v>
      </c>
      <c r="D16" s="1">
        <v>5000</v>
      </c>
      <c r="G16">
        <v>5</v>
      </c>
      <c r="H16">
        <v>1.5</v>
      </c>
      <c r="I16">
        <f t="shared" si="2"/>
        <v>0.69897000433601886</v>
      </c>
      <c r="J16">
        <f t="shared" si="2"/>
        <v>0.17609125905568124</v>
      </c>
    </row>
    <row r="35" spans="1:6" x14ac:dyDescent="0.2">
      <c r="A35" t="s">
        <v>11</v>
      </c>
      <c r="B35" s="1">
        <v>0.3</v>
      </c>
    </row>
    <row r="36" spans="1:6" x14ac:dyDescent="0.2">
      <c r="A36" t="s">
        <v>12</v>
      </c>
      <c r="B36" s="1">
        <v>0.1</v>
      </c>
      <c r="C36" s="1"/>
      <c r="D36" s="1"/>
      <c r="E36" s="1"/>
      <c r="F36" s="1"/>
    </row>
    <row r="37" spans="1:6" x14ac:dyDescent="0.2">
      <c r="A37" t="s">
        <v>19</v>
      </c>
      <c r="B37" s="3">
        <v>0.3</v>
      </c>
    </row>
    <row r="47" spans="1:6" x14ac:dyDescent="0.2">
      <c r="B47" s="1"/>
      <c r="C47" s="1"/>
      <c r="D47" s="1"/>
      <c r="E47" s="1"/>
      <c r="F4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Aspergillus</vt:lpstr>
      <vt:lpstr>Candida albicans</vt:lpstr>
      <vt:lpstr>Escherichia coli</vt:lpstr>
      <vt:lpstr>Pseudomonas aeruginosa</vt:lpstr>
      <vt:lpstr>Staphylococcus aureus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Fadi Alsarhan</dc:creator>
  <cp:lastModifiedBy>Fadi Alsarhan</cp:lastModifiedBy>
  <dcterms:created xsi:type="dcterms:W3CDTF">2024-12-08T23:05:32Z</dcterms:created>
  <dcterms:modified xsi:type="dcterms:W3CDTF">2024-12-18T00:42:07Z</dcterms:modified>
</cp:coreProperties>
</file>